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3"/>
  <workbookPr/>
  <mc:AlternateContent xmlns:mc="http://schemas.openxmlformats.org/markup-compatibility/2006">
    <mc:Choice Requires="x15">
      <x15ac:absPath xmlns:x15ac="http://schemas.microsoft.com/office/spreadsheetml/2010/11/ac" url="\\dcww-vs-fp\home\T008675\My Documents\7. PR24\August 2022 Data Submissions\Network Reinforcement\DCE Files\"/>
    </mc:Choice>
  </mc:AlternateContent>
  <xr:revisionPtr revIDLastSave="1" documentId="8_{6C4A47EE-6711-4368-9083-67DC114282F3}" xr6:coauthVersionLast="47" xr6:coauthVersionMax="47" xr10:uidLastSave="{117B31FD-4930-44EF-B479-F5C596926E18}"/>
  <bookViews>
    <workbookView xWindow="-28920" yWindow="-120" windowWidth="29040" windowHeight="15840" tabRatio="602" firstSheet="1" activeTab="1" xr2:uid="{00000000-000D-0000-FFFF-FFFF00000000}"/>
  </bookViews>
  <sheets>
    <sheet name="Lists" sheetId="25" state="hidden" r:id="rId1"/>
    <sheet name="Cover" sheetId="27" r:id="rId2"/>
    <sheet name="Validation" sheetId="17" r:id="rId3"/>
    <sheet name="Examples" sheetId="34" r:id="rId4"/>
    <sheet name="1. Proportional" sheetId="29" r:id="rId5"/>
    <sheet name="2. In full" sheetId="35" r:id="rId6"/>
    <sheet name="Dictionary Linked" sheetId="37" state="hidden" r:id="rId7"/>
    <sheet name="Dictionary" sheetId="38" state="hidden" r:id="rId8"/>
    <sheet name="F_Outputs" sheetId="36" state="hidden" r:id="rId9"/>
  </sheets>
  <externalReferences>
    <externalReference r:id="rId10"/>
    <externalReference r:id="rId11"/>
    <externalReference r:id="rId1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Anglian_Water">Lists!$H$5:$H$61</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 localSheetId="4">'[1]PC lists'!$N$8:$O$18</definedName>
    <definedName name="C_ISF" localSheetId="5">'[1]PC lists'!$N$8:$O$18</definedName>
    <definedName name="C_ISF" localSheetId="1">'[1]PC lists'!$N$8:$O$18</definedName>
    <definedName name="C_ISF" localSheetId="0">'[1]PC lists'!$N$8:$O$18</definedName>
    <definedName name="C_ISF">'[2]PC lists'!$N$8:$O$18</definedName>
    <definedName name="C_Leakage">'[1]PC lists'!$F$8:$G$26</definedName>
    <definedName name="C_MRepair">'[1]PC lists'!$J$8:$K$24</definedName>
    <definedName name="C_PCC">'[1]PC lists'!$H$8:$I$25</definedName>
    <definedName name="C_PI" localSheetId="4">'[1]PC lists'!$P$8:$Q$19</definedName>
    <definedName name="C_PI" localSheetId="5">'[1]PC lists'!$P$8:$Q$19</definedName>
    <definedName name="C_PI" localSheetId="1">'[1]PC lists'!$P$8:$Q$19</definedName>
    <definedName name="C_PI" localSheetId="0">'[1]PC lists'!$P$8:$Q$19</definedName>
    <definedName name="C_PI">'[2]PC lists'!$P$8:$Q$19</definedName>
    <definedName name="C_PSR">'[1]PC lists'!$X$8:$Y$24</definedName>
    <definedName name="C_RSFinS">'[1]PC lists'!$Z$8:$AA$18</definedName>
    <definedName name="C_RSRinD">'[1]PC lists'!$V$8:$W$24</definedName>
    <definedName name="C_SC" localSheetId="4">'[1]PC lists'!$R$8:$S$18</definedName>
    <definedName name="C_SC" localSheetId="5">'[1]PC lists'!$R$8:$S$18</definedName>
    <definedName name="C_SC" localSheetId="1">'[1]PC lists'!$R$8:$S$18</definedName>
    <definedName name="C_SC" localSheetId="0">'[1]PC lists'!$R$8:$S$18</definedName>
    <definedName name="C_SC">'[2]PC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 localSheetId="1">[3]Lists!$S$5:$S$11</definedName>
    <definedName name="Classification_of_treatment_works">Lists!$S$5:$S$11</definedName>
    <definedName name="Dŵr_Cymru">Lists!$P$5:$P$34</definedName>
    <definedName name="F" localSheetId="4">{"bal",#N/A,FALSE,"working papers";"income",#N/A,FALSE,"working papers"}</definedName>
    <definedName name="F" localSheetId="5">{"bal",#N/A,FALSE,"working papers";"income",#N/A,FALSE,"working papers"}</definedName>
    <definedName name="F" localSheetId="1">{"bal",#N/A,FALSE,"working papers";"income",#N/A,FALSE,"working papers"}</definedName>
    <definedName name="F" localSheetId="0">{"bal",#N/A,FALSE,"working papers";"income",#N/A,FALSE,"working papers"}</definedName>
    <definedName name="F" hidden="1">{"bal",#N/A,FALSE,"working papers";"income",#N/A,FALSE,"working papers"}</definedName>
    <definedName name="fdraf" localSheetId="4">{"bal",#N/A,FALSE,"working papers";"income",#N/A,FALSE,"working papers"}</definedName>
    <definedName name="fdraf" localSheetId="5">{"bal",#N/A,FALSE,"working papers";"income",#N/A,FALSE,"working papers"}</definedName>
    <definedName name="fdraf" localSheetId="1">{"bal",#N/A,FALSE,"working papers";"income",#N/A,FALSE,"working papers"}</definedName>
    <definedName name="fdraf" localSheetId="0">{"bal",#N/A,FALSE,"working papers";"income",#N/A,FALSE,"working papers"}</definedName>
    <definedName name="fdraf" hidden="1">{"bal",#N/A,FALSE,"working papers";"income",#N/A,FALSE,"working papers"}</definedName>
    <definedName name="Fdraft" localSheetId="4">{"bal",#N/A,FALSE,"working papers";"income",#N/A,FALSE,"working papers"}</definedName>
    <definedName name="Fdraft" localSheetId="5">{"bal",#N/A,FALSE,"working papers";"income",#N/A,FALSE,"working papers"}</definedName>
    <definedName name="Fdraft" localSheetId="1">{"bal",#N/A,FALSE,"working papers";"income",#N/A,FALSE,"working papers"}</definedName>
    <definedName name="Fdraft" localSheetId="0">{"bal",#N/A,FALSE,"working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ew" localSheetId="4" hidden="1">{"bal",#N/A,FALSE,"working papers";"income",#N/A,FALSE,"working papers"}</definedName>
    <definedName name="new" localSheetId="5" hidden="1">{"bal",#N/A,FALSE,"working papers";"income",#N/A,FALSE,"working papers"}</definedName>
    <definedName name="new" localSheetId="1" hidden="1">{"bal",#N/A,FALSE,"working papers";"income",#N/A,FALSE,"working papers"}</definedName>
    <definedName name="new" localSheetId="0" hidden="1">{"bal",#N/A,FALSE,"working papers";"income",#N/A,FALSE,"working papers"}</definedName>
    <definedName name="new" hidden="1">{"bal",#N/A,FALSE,"working papers";"income",#N/A,FALSE,"working papers"}</definedName>
    <definedName name="Northumbrian_Water">Lists!$I$5:$I$30</definedName>
    <definedName name="Pct_Tol">#REF!</definedName>
    <definedName name="_xlnm.Print_Area" localSheetId="4">'1. Proportional'!$C$3:$AU$8</definedName>
    <definedName name="_xlnm.Print_Area" localSheetId="5">'2. In full'!$C$3:$AU$8</definedName>
    <definedName name="_xlnm.Print_Area" localSheetId="1">Cover!#REF!</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Severn_Trent_Water">Lists!$L$5:$L$81</definedName>
    <definedName name="South_West_Water">Lists!$M$5:$M$24</definedName>
    <definedName name="Southern_Water">Lists!$K$5:$K$50</definedName>
    <definedName name="Thames_Water">Lists!$N$5:$N$62</definedName>
    <definedName name="Trk_Tol">#REF!</definedName>
    <definedName name="United_Utilities_Water">Lists!$J$5:$J$71</definedName>
    <definedName name="Wessex_Water">Lists!$O$5:$O$33</definedName>
    <definedName name="wrn.papersdraft" localSheetId="4">{"bal",#N/A,FALSE,"working papers";"income",#N/A,FALSE,"working papers"}</definedName>
    <definedName name="wrn.papersdraft" localSheetId="5">{"bal",#N/A,FALSE,"working papers";"income",#N/A,FALSE,"working papers"}</definedName>
    <definedName name="wrn.papersdraft" localSheetId="1">{"bal",#N/A,FALSE,"working papers";"income",#N/A,FALSE,"working papers"}</definedName>
    <definedName name="wrn.papersdraft" localSheetId="0">{"bal",#N/A,FALSE,"working papers";"income",#N/A,FALSE,"working papers"}</definedName>
    <definedName name="wrn.papersdraft" hidden="1">{"bal",#N/A,FALSE,"working papers";"income",#N/A,FALSE,"working papers"}</definedName>
    <definedName name="wrn.wpapers." localSheetId="4">{"bal",#N/A,FALSE,"working papers";"income",#N/A,FALSE,"working papers"}</definedName>
    <definedName name="wrn.wpapers." localSheetId="5">{"bal",#N/A,FALSE,"working papers";"income",#N/A,FALSE,"working papers"}</definedName>
    <definedName name="wrn.wpapers." localSheetId="1">{"bal",#N/A,FALSE,"working papers";"income",#N/A,FALSE,"working papers"}</definedName>
    <definedName name="wrn.wpapers." localSheetId="0">{"bal",#N/A,FALSE,"working papers";"income",#N/A,FALSE,"working papers"}</definedName>
    <definedName name="wrn.wpapers." hidden="1">{"bal",#N/A,FALSE,"working papers";"income",#N/A,FALSE,"working papers"}</definedName>
    <definedName name="Yorkshire_Water">Lists!$Q$5:$Q$54</definedName>
    <definedName name="Z_1B259DF3_2D8D_4DFB_A9C4_F29F1CEBD105_.wvu.PrintArea" localSheetId="1">Cover!#REF!</definedName>
    <definedName name="Z_650D7366_A5BD_406B_9661_ED9F5F01D420_.wvu.PrintArea" localSheetId="1">Cover!#REF!</definedName>
    <definedName name="Z_71BC5093_C9C1_4AA0_864A_AADBDC96B3C1_.wvu.PrintArea" localSheetId="4">'1. Proportional'!$C$3:$AU$8</definedName>
    <definedName name="Z_71BC5093_C9C1_4AA0_864A_AADBDC96B3C1_.wvu.PrintArea" localSheetId="5">'2. In full'!$C$3:$AU$8</definedName>
    <definedName name="Z_71BC5093_C9C1_4AA0_864A_AADBDC96B3C1_.wvu.PrintArea" localSheetId="1">Cover!#REF!</definedName>
    <definedName name="Z_9D0BCB94_913C_464E_843B_7A43F508C4E7_.wvu.PrintArea" localSheetId="1">Cover!#REF!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1" i="36" l="1"/>
  <c r="I111" i="36"/>
  <c r="H111" i="36"/>
  <c r="G111" i="36"/>
  <c r="F111" i="36"/>
  <c r="J110" i="36"/>
  <c r="I110" i="36"/>
  <c r="H110" i="36"/>
  <c r="G110" i="36"/>
  <c r="F110" i="36"/>
  <c r="J109" i="36"/>
  <c r="I109" i="36"/>
  <c r="H109" i="36"/>
  <c r="G109" i="36"/>
  <c r="F109" i="36"/>
  <c r="J108" i="36"/>
  <c r="I108" i="36"/>
  <c r="H108" i="36"/>
  <c r="G108" i="36"/>
  <c r="F108" i="36"/>
  <c r="J106" i="36"/>
  <c r="I106" i="36"/>
  <c r="H106" i="36"/>
  <c r="G106" i="36"/>
  <c r="F106" i="36"/>
  <c r="J107" i="36"/>
  <c r="I107" i="36"/>
  <c r="H107" i="36"/>
  <c r="G107" i="36"/>
  <c r="F107" i="36"/>
  <c r="J105" i="36"/>
  <c r="I105" i="36"/>
  <c r="H105" i="36"/>
  <c r="G105" i="36"/>
  <c r="F105" i="36"/>
  <c r="J104" i="36"/>
  <c r="I104" i="36"/>
  <c r="H104" i="36"/>
  <c r="G104" i="36"/>
  <c r="F104" i="36"/>
  <c r="J103" i="36"/>
  <c r="I103" i="36"/>
  <c r="H103" i="36"/>
  <c r="G103" i="36"/>
  <c r="F103" i="36"/>
  <c r="J102" i="36"/>
  <c r="I102" i="36"/>
  <c r="H102" i="36"/>
  <c r="G102" i="36"/>
  <c r="F102" i="36"/>
  <c r="F100" i="36"/>
  <c r="G100" i="36"/>
  <c r="H100" i="36"/>
  <c r="I100" i="36"/>
  <c r="J100" i="36"/>
  <c r="J101" i="36"/>
  <c r="I101" i="36"/>
  <c r="H101" i="36"/>
  <c r="G101" i="36"/>
  <c r="F101" i="36"/>
  <c r="J99" i="36"/>
  <c r="I99" i="36"/>
  <c r="H99" i="36"/>
  <c r="G99" i="36"/>
  <c r="F99" i="36"/>
  <c r="J98" i="36"/>
  <c r="I98" i="36"/>
  <c r="H98" i="36"/>
  <c r="G98" i="36"/>
  <c r="F98" i="36"/>
  <c r="J97" i="36"/>
  <c r="I97" i="36"/>
  <c r="H97" i="36"/>
  <c r="G97" i="36"/>
  <c r="F97" i="36"/>
  <c r="J96" i="36"/>
  <c r="I96" i="36"/>
  <c r="H96" i="36"/>
  <c r="G96" i="36"/>
  <c r="F96" i="36"/>
  <c r="J95" i="36"/>
  <c r="I95" i="36"/>
  <c r="H95" i="36"/>
  <c r="G95" i="36"/>
  <c r="F95" i="36"/>
  <c r="J94" i="36"/>
  <c r="I94" i="36"/>
  <c r="H94" i="36"/>
  <c r="G94" i="36"/>
  <c r="F94" i="36"/>
  <c r="J93" i="36"/>
  <c r="I93" i="36"/>
  <c r="H93" i="36"/>
  <c r="G93" i="36"/>
  <c r="F93" i="36"/>
  <c r="J92" i="36"/>
  <c r="I92" i="36"/>
  <c r="H92" i="36"/>
  <c r="G92" i="36"/>
  <c r="F92" i="36"/>
  <c r="J91" i="36"/>
  <c r="I91" i="36"/>
  <c r="H91" i="36"/>
  <c r="G91" i="36"/>
  <c r="F91" i="36"/>
  <c r="J90" i="36"/>
  <c r="I90" i="36"/>
  <c r="H90" i="36"/>
  <c r="G90" i="36"/>
  <c r="F90" i="36"/>
  <c r="J88" i="36"/>
  <c r="I88" i="36"/>
  <c r="H88" i="36"/>
  <c r="G88" i="36"/>
  <c r="F88" i="36"/>
  <c r="J87" i="36"/>
  <c r="I87" i="36"/>
  <c r="H87" i="36"/>
  <c r="G87" i="36"/>
  <c r="F87" i="36"/>
  <c r="J86" i="36"/>
  <c r="I86" i="36"/>
  <c r="H86" i="36"/>
  <c r="G86" i="36"/>
  <c r="F86" i="36"/>
  <c r="J85" i="36"/>
  <c r="I85" i="36"/>
  <c r="H85" i="36"/>
  <c r="G85" i="36"/>
  <c r="F85" i="36"/>
  <c r="J89" i="36"/>
  <c r="I89" i="36"/>
  <c r="H89" i="36"/>
  <c r="G89" i="36"/>
  <c r="F89" i="36"/>
  <c r="J84" i="36"/>
  <c r="I84" i="36"/>
  <c r="H84" i="36"/>
  <c r="G84" i="36"/>
  <c r="F84" i="36"/>
  <c r="J83" i="36"/>
  <c r="I83" i="36"/>
  <c r="H83" i="36"/>
  <c r="G83" i="36"/>
  <c r="F83" i="36"/>
  <c r="J82" i="36"/>
  <c r="I82" i="36"/>
  <c r="H82" i="36"/>
  <c r="G82" i="36"/>
  <c r="F82" i="36"/>
  <c r="J81" i="36"/>
  <c r="I81" i="36"/>
  <c r="H81" i="36"/>
  <c r="G81" i="36"/>
  <c r="F81" i="36"/>
  <c r="J80" i="36"/>
  <c r="I80" i="36"/>
  <c r="H80" i="36"/>
  <c r="G80" i="36"/>
  <c r="F80" i="36"/>
  <c r="J79" i="36"/>
  <c r="I79" i="36"/>
  <c r="H79" i="36"/>
  <c r="G79" i="36"/>
  <c r="F79" i="36"/>
  <c r="J78" i="36"/>
  <c r="I78" i="36"/>
  <c r="H78" i="36"/>
  <c r="G78" i="36"/>
  <c r="F78" i="36"/>
  <c r="J77" i="36"/>
  <c r="I77" i="36"/>
  <c r="H77" i="36"/>
  <c r="G77" i="36"/>
  <c r="F77" i="36"/>
  <c r="J76" i="36"/>
  <c r="I76" i="36"/>
  <c r="H76" i="36"/>
  <c r="G76" i="36"/>
  <c r="F76" i="36"/>
  <c r="J75" i="36"/>
  <c r="I75" i="36"/>
  <c r="H75" i="36"/>
  <c r="G75" i="36"/>
  <c r="F75" i="36"/>
  <c r="J74" i="36"/>
  <c r="I74" i="36"/>
  <c r="H74" i="36"/>
  <c r="G74" i="36"/>
  <c r="F74" i="36"/>
  <c r="J73" i="36"/>
  <c r="I73" i="36"/>
  <c r="H73" i="36"/>
  <c r="G73" i="36"/>
  <c r="F73" i="36"/>
  <c r="J72" i="36"/>
  <c r="I72" i="36"/>
  <c r="H72" i="36"/>
  <c r="G72" i="36"/>
  <c r="F72" i="36"/>
  <c r="J71" i="36"/>
  <c r="I71" i="36"/>
  <c r="H71" i="36"/>
  <c r="G71" i="36"/>
  <c r="F71" i="36"/>
  <c r="J70" i="36"/>
  <c r="I70" i="36"/>
  <c r="H70" i="36"/>
  <c r="G70" i="36"/>
  <c r="F70" i="36"/>
  <c r="J69" i="36"/>
  <c r="I69" i="36"/>
  <c r="H69" i="36"/>
  <c r="G69" i="36"/>
  <c r="F69" i="36"/>
  <c r="J68" i="36"/>
  <c r="I68" i="36"/>
  <c r="H68" i="36"/>
  <c r="G68" i="36"/>
  <c r="F68" i="36"/>
  <c r="J67" i="36"/>
  <c r="I67" i="36"/>
  <c r="H67" i="36"/>
  <c r="G67" i="36"/>
  <c r="F67" i="36"/>
  <c r="J66" i="36"/>
  <c r="I66" i="36"/>
  <c r="H66" i="36"/>
  <c r="G66" i="36"/>
  <c r="F66" i="36"/>
  <c r="J65" i="36"/>
  <c r="I65" i="36"/>
  <c r="H65" i="36"/>
  <c r="G65" i="36"/>
  <c r="F65" i="36"/>
  <c r="J64" i="36"/>
  <c r="I64" i="36"/>
  <c r="H64" i="36"/>
  <c r="G64" i="36"/>
  <c r="F64" i="36"/>
  <c r="F63" i="36"/>
  <c r="J5" i="36"/>
  <c r="I5" i="36"/>
  <c r="H5" i="36"/>
  <c r="G5" i="36"/>
  <c r="F5" i="36"/>
  <c r="J63" i="36"/>
  <c r="I63" i="36"/>
  <c r="H63" i="36"/>
  <c r="G63" i="36"/>
  <c r="J4" i="36"/>
  <c r="I4" i="36"/>
  <c r="G4" i="36"/>
  <c r="J61" i="36"/>
  <c r="I61" i="36"/>
  <c r="H61" i="36"/>
  <c r="G61" i="36"/>
  <c r="F61" i="36"/>
  <c r="J60" i="36"/>
  <c r="I60" i="36"/>
  <c r="H60" i="36"/>
  <c r="G60" i="36"/>
  <c r="F60" i="36"/>
  <c r="J59" i="36"/>
  <c r="I59" i="36"/>
  <c r="H59" i="36"/>
  <c r="G59" i="36"/>
  <c r="F59" i="36"/>
  <c r="J58" i="36"/>
  <c r="I58" i="36"/>
  <c r="H58" i="36"/>
  <c r="G58" i="36"/>
  <c r="F58" i="36"/>
  <c r="J56" i="36"/>
  <c r="I56" i="36"/>
  <c r="H56" i="36"/>
  <c r="G56" i="36"/>
  <c r="F56" i="36"/>
  <c r="J55" i="36"/>
  <c r="I55" i="36"/>
  <c r="H55" i="36"/>
  <c r="G55" i="36"/>
  <c r="F55" i="36"/>
  <c r="J54" i="36"/>
  <c r="I54" i="36"/>
  <c r="H54" i="36"/>
  <c r="G54" i="36"/>
  <c r="F54" i="36"/>
  <c r="J53" i="36"/>
  <c r="I53" i="36"/>
  <c r="H53" i="36"/>
  <c r="G53" i="36"/>
  <c r="F53" i="36"/>
  <c r="J51" i="36"/>
  <c r="I51" i="36"/>
  <c r="H51" i="36"/>
  <c r="G51" i="36"/>
  <c r="F51" i="36"/>
  <c r="J50" i="36"/>
  <c r="I50" i="36"/>
  <c r="H50" i="36"/>
  <c r="G50" i="36"/>
  <c r="F50" i="36"/>
  <c r="J49" i="36"/>
  <c r="I49" i="36"/>
  <c r="H49" i="36"/>
  <c r="G49" i="36"/>
  <c r="F49" i="36"/>
  <c r="J48" i="36"/>
  <c r="I48" i="36"/>
  <c r="H48" i="36"/>
  <c r="G48" i="36"/>
  <c r="F48" i="36"/>
  <c r="F45" i="36"/>
  <c r="G45" i="36"/>
  <c r="H45" i="36"/>
  <c r="I45" i="36"/>
  <c r="J45" i="36"/>
  <c r="J46" i="36"/>
  <c r="I46" i="36"/>
  <c r="H46" i="36"/>
  <c r="G46" i="36"/>
  <c r="F46" i="36"/>
  <c r="J44" i="36"/>
  <c r="I44" i="36"/>
  <c r="H44" i="36"/>
  <c r="G44" i="36"/>
  <c r="F44" i="36"/>
  <c r="J43" i="36"/>
  <c r="I43" i="36"/>
  <c r="H43" i="36"/>
  <c r="G43" i="36"/>
  <c r="F43" i="36"/>
  <c r="J42" i="36"/>
  <c r="I42" i="36"/>
  <c r="H42" i="36"/>
  <c r="G42" i="36"/>
  <c r="F42" i="36"/>
  <c r="J40" i="36"/>
  <c r="I40" i="36"/>
  <c r="H40" i="36"/>
  <c r="G40" i="36"/>
  <c r="F40" i="36"/>
  <c r="J39" i="36"/>
  <c r="I39" i="36"/>
  <c r="H39" i="36"/>
  <c r="G39" i="36"/>
  <c r="F39" i="36"/>
  <c r="J38" i="36"/>
  <c r="I38" i="36"/>
  <c r="H38" i="36"/>
  <c r="G38" i="36"/>
  <c r="F38" i="36"/>
  <c r="J37" i="36"/>
  <c r="I37" i="36"/>
  <c r="H37" i="36"/>
  <c r="G37" i="36"/>
  <c r="F37" i="36"/>
  <c r="J36" i="36"/>
  <c r="I36" i="36"/>
  <c r="H36" i="36"/>
  <c r="G36" i="36"/>
  <c r="F36" i="36"/>
  <c r="J34" i="36"/>
  <c r="I34" i="36"/>
  <c r="H34" i="36"/>
  <c r="G34" i="36"/>
  <c r="F34" i="36"/>
  <c r="J33" i="36"/>
  <c r="I33" i="36"/>
  <c r="H33" i="36"/>
  <c r="G33" i="36"/>
  <c r="F33" i="36"/>
  <c r="J32" i="36"/>
  <c r="I32" i="36"/>
  <c r="H32" i="36"/>
  <c r="G32" i="36"/>
  <c r="F32" i="36"/>
  <c r="J31" i="36"/>
  <c r="I31" i="36"/>
  <c r="H31" i="36"/>
  <c r="G31" i="36"/>
  <c r="F31" i="36"/>
  <c r="J30" i="36"/>
  <c r="I30" i="36"/>
  <c r="H30" i="36"/>
  <c r="G30" i="36"/>
  <c r="F30" i="36"/>
  <c r="J28" i="36"/>
  <c r="I28" i="36"/>
  <c r="H28" i="36"/>
  <c r="G28" i="36"/>
  <c r="F28" i="36"/>
  <c r="J27" i="36"/>
  <c r="I27" i="36"/>
  <c r="H27" i="36"/>
  <c r="G27" i="36"/>
  <c r="F27" i="36"/>
  <c r="J26" i="36"/>
  <c r="I26" i="36"/>
  <c r="H26" i="36"/>
  <c r="G26" i="36"/>
  <c r="F26" i="36"/>
  <c r="J25" i="36"/>
  <c r="I25" i="36"/>
  <c r="H25" i="36"/>
  <c r="G25" i="36"/>
  <c r="F25" i="36"/>
  <c r="J23" i="36"/>
  <c r="I23" i="36"/>
  <c r="H23" i="36"/>
  <c r="G23" i="36"/>
  <c r="F23" i="36"/>
  <c r="J22" i="36"/>
  <c r="I22" i="36"/>
  <c r="H22" i="36"/>
  <c r="G22" i="36"/>
  <c r="F22" i="36"/>
  <c r="J21" i="36"/>
  <c r="I21" i="36"/>
  <c r="H21" i="36"/>
  <c r="G21" i="36"/>
  <c r="F21" i="36"/>
  <c r="J20" i="36"/>
  <c r="I20" i="36"/>
  <c r="H20" i="36"/>
  <c r="G20" i="36"/>
  <c r="F20" i="36"/>
  <c r="J19" i="36"/>
  <c r="I19" i="36"/>
  <c r="H19" i="36"/>
  <c r="G19" i="36"/>
  <c r="F19" i="36"/>
  <c r="J18" i="36"/>
  <c r="I18" i="36"/>
  <c r="H18" i="36"/>
  <c r="G18" i="36"/>
  <c r="F18" i="36"/>
  <c r="J16" i="36"/>
  <c r="I16" i="36"/>
  <c r="H16" i="36"/>
  <c r="G16" i="36"/>
  <c r="F16" i="36"/>
  <c r="J15" i="36"/>
  <c r="I15" i="36"/>
  <c r="H15" i="36"/>
  <c r="G15" i="36"/>
  <c r="F15" i="36"/>
  <c r="J14" i="36"/>
  <c r="I14" i="36"/>
  <c r="H14" i="36"/>
  <c r="G14" i="36"/>
  <c r="F14" i="36"/>
  <c r="J13" i="36"/>
  <c r="I13" i="36"/>
  <c r="H13" i="36"/>
  <c r="G13" i="36"/>
  <c r="F13" i="36"/>
  <c r="J12" i="36"/>
  <c r="I12" i="36"/>
  <c r="H12" i="36"/>
  <c r="G12" i="36"/>
  <c r="F12" i="36"/>
  <c r="J10" i="36"/>
  <c r="I10" i="36"/>
  <c r="H10" i="36"/>
  <c r="G10" i="36"/>
  <c r="F10" i="36"/>
  <c r="F9" i="36"/>
  <c r="J9" i="36"/>
  <c r="I9" i="36"/>
  <c r="H9" i="36"/>
  <c r="G9" i="36"/>
  <c r="F8" i="36"/>
  <c r="J8" i="36"/>
  <c r="I8" i="36"/>
  <c r="H8" i="36"/>
  <c r="G8" i="36"/>
  <c r="F7" i="36"/>
  <c r="J7" i="36"/>
  <c r="I7" i="36"/>
  <c r="H7" i="36"/>
  <c r="G7" i="36"/>
  <c r="J6" i="36"/>
  <c r="I6" i="36"/>
  <c r="H6" i="36"/>
  <c r="G6" i="36"/>
  <c r="F6" i="36"/>
  <c r="H4" i="36"/>
  <c r="F4" i="36"/>
  <c r="B111" i="36"/>
  <c r="B110" i="36"/>
  <c r="B109" i="36"/>
  <c r="B108" i="36"/>
  <c r="B107" i="36"/>
  <c r="B106" i="36"/>
  <c r="B105" i="36"/>
  <c r="B104" i="36"/>
  <c r="B103" i="36"/>
  <c r="B102" i="36"/>
  <c r="B101" i="36"/>
  <c r="B100" i="36"/>
  <c r="B99" i="36"/>
  <c r="B98" i="36"/>
  <c r="B97" i="36"/>
  <c r="B96" i="36"/>
  <c r="B95" i="36"/>
  <c r="B94" i="36"/>
  <c r="B93" i="36"/>
  <c r="B92" i="36"/>
  <c r="B91" i="36"/>
  <c r="B90" i="36"/>
  <c r="B89" i="36"/>
  <c r="B88" i="36"/>
  <c r="B87" i="36"/>
  <c r="B86" i="36"/>
  <c r="B85" i="36"/>
  <c r="B84" i="36"/>
  <c r="B83" i="36"/>
  <c r="B82" i="36"/>
  <c r="B81" i="36"/>
  <c r="B80" i="36"/>
  <c r="B79" i="36"/>
  <c r="B78" i="36"/>
  <c r="B77" i="36"/>
  <c r="B76" i="36"/>
  <c r="B75" i="36"/>
  <c r="B74" i="36"/>
  <c r="B73" i="36"/>
  <c r="B72" i="36"/>
  <c r="B71" i="36"/>
  <c r="B70" i="36"/>
  <c r="B69" i="36"/>
  <c r="B68" i="36"/>
  <c r="B67" i="36"/>
  <c r="B66" i="36"/>
  <c r="B65" i="36"/>
  <c r="B64" i="36"/>
  <c r="B63" i="36"/>
  <c r="B62" i="36"/>
  <c r="B61" i="36"/>
  <c r="B60" i="36"/>
  <c r="B59" i="36"/>
  <c r="B58" i="36"/>
  <c r="B57" i="36"/>
  <c r="B56" i="36"/>
  <c r="B55" i="36"/>
  <c r="B54" i="36"/>
  <c r="B53" i="36"/>
  <c r="B52" i="36"/>
  <c r="B51" i="36"/>
  <c r="B50" i="36"/>
  <c r="B49" i="36"/>
  <c r="B48" i="36"/>
  <c r="B47" i="36"/>
  <c r="B46" i="36"/>
  <c r="B45" i="36"/>
  <c r="B44" i="36"/>
  <c r="B43" i="36"/>
  <c r="B42" i="36"/>
  <c r="B41" i="36"/>
  <c r="B40" i="36"/>
  <c r="B39" i="36"/>
  <c r="B38" i="36"/>
  <c r="B37" i="36"/>
  <c r="B36" i="36"/>
  <c r="B35" i="36"/>
  <c r="B34" i="36"/>
  <c r="B33" i="36"/>
  <c r="B32" i="36"/>
  <c r="B31" i="36"/>
  <c r="B30" i="36"/>
  <c r="B29" i="36"/>
  <c r="B28" i="36"/>
  <c r="B27" i="36"/>
  <c r="B26" i="36"/>
  <c r="B25" i="36"/>
  <c r="B24" i="36"/>
  <c r="B23" i="36"/>
  <c r="B22" i="36"/>
  <c r="B21" i="36"/>
  <c r="B20" i="36"/>
  <c r="B19" i="36"/>
  <c r="B18" i="36"/>
  <c r="B17" i="36"/>
  <c r="B16" i="36"/>
  <c r="B15" i="36"/>
  <c r="B14" i="36"/>
  <c r="B13" i="36"/>
  <c r="B12" i="36"/>
  <c r="B11" i="36"/>
  <c r="B10" i="36"/>
  <c r="B9" i="36"/>
  <c r="B8" i="36"/>
  <c r="B7" i="36"/>
  <c r="B6" i="36"/>
  <c r="B5" i="36"/>
  <c r="B4" i="36"/>
  <c r="C109" i="37"/>
  <c r="N109" i="37" s="1"/>
  <c r="C108" i="37"/>
  <c r="N108" i="37" s="1"/>
  <c r="C107" i="37"/>
  <c r="N107" i="37" s="1"/>
  <c r="C106" i="37"/>
  <c r="N106" i="37" s="1"/>
  <c r="C105" i="37"/>
  <c r="N105" i="37" s="1"/>
  <c r="C104" i="37"/>
  <c r="N104" i="37" s="1"/>
  <c r="C103" i="37"/>
  <c r="N103" i="37" s="1"/>
  <c r="C102" i="37"/>
  <c r="N102" i="37" s="1"/>
  <c r="C101" i="37"/>
  <c r="N101" i="37" s="1"/>
  <c r="C100" i="37"/>
  <c r="N100" i="37" s="1"/>
  <c r="C99" i="37"/>
  <c r="N99" i="37" s="1"/>
  <c r="C98" i="37"/>
  <c r="N98" i="37" s="1"/>
  <c r="C97" i="37"/>
  <c r="N97" i="37" s="1"/>
  <c r="C96" i="37"/>
  <c r="N96" i="37" s="1"/>
  <c r="C95" i="37"/>
  <c r="N95" i="37" s="1"/>
  <c r="C94" i="37"/>
  <c r="N94" i="37" s="1"/>
  <c r="C93" i="37"/>
  <c r="N93" i="37" s="1"/>
  <c r="C92" i="37"/>
  <c r="N92" i="37" s="1"/>
  <c r="C91" i="37"/>
  <c r="N91" i="37" s="1"/>
  <c r="C90" i="37"/>
  <c r="N90" i="37" s="1"/>
  <c r="C89" i="37"/>
  <c r="N89" i="37" s="1"/>
  <c r="C88" i="37"/>
  <c r="N88" i="37" s="1"/>
  <c r="C87" i="37"/>
  <c r="N87" i="37" s="1"/>
  <c r="C86" i="37"/>
  <c r="N86" i="37" s="1"/>
  <c r="C85" i="37"/>
  <c r="N85" i="37" s="1"/>
  <c r="C84" i="37"/>
  <c r="N84" i="37" s="1"/>
  <c r="C83" i="37"/>
  <c r="N83" i="37" s="1"/>
  <c r="C82" i="37"/>
  <c r="N82" i="37" s="1"/>
  <c r="C81" i="37"/>
  <c r="N81" i="37" s="1"/>
  <c r="C80" i="37"/>
  <c r="N80" i="37" s="1"/>
  <c r="C79" i="37"/>
  <c r="N79" i="37" s="1"/>
  <c r="C76" i="37"/>
  <c r="N76" i="37" s="1"/>
  <c r="C75" i="37"/>
  <c r="N75" i="37" s="1"/>
  <c r="C78" i="37"/>
  <c r="N78" i="37" s="1"/>
  <c r="C77" i="37"/>
  <c r="N77" i="37" s="1"/>
  <c r="C74" i="37"/>
  <c r="N74" i="37" s="1"/>
  <c r="C73" i="37"/>
  <c r="N73" i="37" s="1"/>
  <c r="C72" i="37"/>
  <c r="N72" i="37" s="1"/>
  <c r="C71" i="37"/>
  <c r="N71" i="37" s="1"/>
  <c r="C70" i="37"/>
  <c r="N70" i="37" s="1"/>
  <c r="C69" i="37"/>
  <c r="N69" i="37" s="1"/>
  <c r="C68" i="37"/>
  <c r="N68" i="37" s="1"/>
  <c r="C67" i="37"/>
  <c r="N67" i="37" s="1"/>
  <c r="C66" i="37"/>
  <c r="N66" i="37" s="1"/>
  <c r="C65" i="37"/>
  <c r="N65" i="37" s="1"/>
  <c r="C64" i="37"/>
  <c r="N64" i="37" s="1"/>
  <c r="C63" i="37"/>
  <c r="N63" i="37" s="1"/>
  <c r="C62" i="37"/>
  <c r="N62" i="37" s="1"/>
  <c r="C61" i="37"/>
  <c r="N61" i="37" s="1"/>
  <c r="A109" i="37"/>
  <c r="A108" i="37"/>
  <c r="A107" i="37"/>
  <c r="A106" i="37"/>
  <c r="A105" i="37"/>
  <c r="A104" i="37"/>
  <c r="A103" i="37"/>
  <c r="A102" i="37"/>
  <c r="A101" i="37"/>
  <c r="A100" i="37"/>
  <c r="A99" i="37"/>
  <c r="A98" i="37"/>
  <c r="A97" i="37"/>
  <c r="A96" i="37"/>
  <c r="A95" i="37"/>
  <c r="A94" i="37"/>
  <c r="A93" i="37"/>
  <c r="A92" i="37"/>
  <c r="A91" i="37"/>
  <c r="A90" i="37"/>
  <c r="A89" i="37"/>
  <c r="A88" i="37"/>
  <c r="A87" i="37"/>
  <c r="A86" i="37"/>
  <c r="A85" i="37"/>
  <c r="A84" i="37"/>
  <c r="A83" i="37"/>
  <c r="A82" i="37"/>
  <c r="A81" i="37"/>
  <c r="A80" i="37"/>
  <c r="A79" i="37"/>
  <c r="A78" i="37"/>
  <c r="A77" i="37"/>
  <c r="A76" i="37"/>
  <c r="A75" i="37"/>
  <c r="A74" i="37"/>
  <c r="A73" i="37"/>
  <c r="A72" i="37"/>
  <c r="A71" i="37"/>
  <c r="A70" i="37"/>
  <c r="A69" i="37"/>
  <c r="A68" i="37"/>
  <c r="A67" i="37"/>
  <c r="A66" i="37"/>
  <c r="A65" i="37"/>
  <c r="A64" i="37"/>
  <c r="A63" i="37"/>
  <c r="A62" i="37"/>
  <c r="A61" i="37"/>
  <c r="C60" i="37"/>
  <c r="N60" i="37" s="1"/>
  <c r="C59" i="37"/>
  <c r="N59" i="37" s="1"/>
  <c r="C58" i="37"/>
  <c r="N58" i="37" s="1"/>
  <c r="C57" i="37"/>
  <c r="N57" i="37" s="1"/>
  <c r="C56" i="37"/>
  <c r="C55" i="37"/>
  <c r="N55" i="37" s="1"/>
  <c r="C54" i="37"/>
  <c r="N54" i="37" s="1"/>
  <c r="C53" i="37"/>
  <c r="N53" i="37" s="1"/>
  <c r="C52" i="37"/>
  <c r="N52" i="37" s="1"/>
  <c r="C51" i="37"/>
  <c r="C50" i="37"/>
  <c r="N50" i="37" s="1"/>
  <c r="C49" i="37"/>
  <c r="N49" i="37" s="1"/>
  <c r="C48" i="37"/>
  <c r="N48" i="37" s="1"/>
  <c r="C47" i="37"/>
  <c r="N47" i="37" s="1"/>
  <c r="C46" i="37"/>
  <c r="N46" i="37" s="1"/>
  <c r="A60" i="37"/>
  <c r="A59" i="37"/>
  <c r="A58" i="37"/>
  <c r="A57" i="37"/>
  <c r="A56" i="37"/>
  <c r="A55" i="37"/>
  <c r="A54" i="37"/>
  <c r="A53" i="37"/>
  <c r="A52" i="37"/>
  <c r="A51" i="37"/>
  <c r="A50" i="37"/>
  <c r="A49" i="37"/>
  <c r="A48" i="37"/>
  <c r="A47" i="37"/>
  <c r="A46" i="37"/>
  <c r="C45" i="37"/>
  <c r="N45" i="37" s="1"/>
  <c r="C44" i="37"/>
  <c r="N44" i="37" s="1"/>
  <c r="C43" i="37"/>
  <c r="N43" i="37" s="1"/>
  <c r="C42" i="37"/>
  <c r="N42" i="37" s="1"/>
  <c r="C41" i="37"/>
  <c r="N41" i="37" s="1"/>
  <c r="C40" i="37"/>
  <c r="N40" i="37" s="1"/>
  <c r="A45" i="37"/>
  <c r="A44" i="37"/>
  <c r="A43" i="37"/>
  <c r="A42" i="37"/>
  <c r="A41" i="37"/>
  <c r="A40" i="37"/>
  <c r="C39" i="37"/>
  <c r="N39" i="37" s="1"/>
  <c r="C38" i="37"/>
  <c r="N38" i="37" s="1"/>
  <c r="C37" i="37"/>
  <c r="N37" i="37" s="1"/>
  <c r="C36" i="37"/>
  <c r="N36" i="37" s="1"/>
  <c r="C35" i="37"/>
  <c r="N35" i="37" s="1"/>
  <c r="C34" i="37"/>
  <c r="N34" i="37" s="1"/>
  <c r="C33" i="37"/>
  <c r="N33" i="37" s="1"/>
  <c r="C32" i="37"/>
  <c r="N32" i="37" s="1"/>
  <c r="C31" i="37"/>
  <c r="N31" i="37" s="1"/>
  <c r="C30" i="37"/>
  <c r="N30" i="37" s="1"/>
  <c r="C29" i="37"/>
  <c r="N29" i="37" s="1"/>
  <c r="C28" i="37"/>
  <c r="N28" i="37" s="1"/>
  <c r="C23" i="37"/>
  <c r="N23" i="37" s="1"/>
  <c r="C24" i="37"/>
  <c r="N24" i="37" s="1"/>
  <c r="C19" i="37"/>
  <c r="N19" i="37" s="1"/>
  <c r="C18" i="37"/>
  <c r="N18" i="37" s="1"/>
  <c r="C17" i="37"/>
  <c r="N17" i="37" s="1"/>
  <c r="C16" i="37"/>
  <c r="N16" i="37" s="1"/>
  <c r="C11" i="37"/>
  <c r="N11" i="37" s="1"/>
  <c r="C10" i="37"/>
  <c r="N10" i="37" s="1"/>
  <c r="C5" i="37"/>
  <c r="N5" i="37" s="1"/>
  <c r="C4" i="37"/>
  <c r="N4" i="37" s="1"/>
  <c r="C3" i="37"/>
  <c r="N3" i="37" s="1"/>
  <c r="C2" i="37"/>
  <c r="N2" i="37" s="1"/>
  <c r="C27" i="37"/>
  <c r="N27" i="37" s="1"/>
  <c r="C26" i="37"/>
  <c r="N26" i="37" s="1"/>
  <c r="C25" i="37"/>
  <c r="N25" i="37" s="1"/>
  <c r="C22" i="37"/>
  <c r="N22" i="37" s="1"/>
  <c r="C21" i="37"/>
  <c r="N21" i="37" s="1"/>
  <c r="C20" i="37"/>
  <c r="N20" i="37" s="1"/>
  <c r="C15" i="37"/>
  <c r="N15" i="37" s="1"/>
  <c r="C14" i="37"/>
  <c r="N14" i="37" s="1"/>
  <c r="C13" i="37"/>
  <c r="N13" i="37" s="1"/>
  <c r="C12" i="37"/>
  <c r="N12" i="37" s="1"/>
  <c r="C9" i="37"/>
  <c r="N9" i="37" s="1"/>
  <c r="C8" i="37"/>
  <c r="N8" i="37" s="1"/>
  <c r="C7" i="37"/>
  <c r="N7" i="37" s="1"/>
  <c r="C6" i="37"/>
  <c r="N6" i="37" s="1"/>
  <c r="A39" i="37"/>
  <c r="A38" i="37"/>
  <c r="A37" i="37"/>
  <c r="A36" i="37"/>
  <c r="A35" i="37"/>
  <c r="A34" i="37"/>
  <c r="A33" i="37"/>
  <c r="A32" i="37"/>
  <c r="A31" i="37"/>
  <c r="A30" i="37"/>
  <c r="A29" i="37"/>
  <c r="A28" i="37"/>
  <c r="A27" i="37"/>
  <c r="A26" i="37"/>
  <c r="A25" i="37"/>
  <c r="A24" i="37"/>
  <c r="A23" i="37"/>
  <c r="A22" i="37"/>
  <c r="A21" i="37"/>
  <c r="A20" i="37"/>
  <c r="A19" i="37"/>
  <c r="A18" i="37"/>
  <c r="A17" i="37"/>
  <c r="A16" i="37"/>
  <c r="A15" i="37"/>
  <c r="A14" i="37"/>
  <c r="A13" i="37"/>
  <c r="A12" i="37"/>
  <c r="A11" i="37"/>
  <c r="A10" i="37"/>
  <c r="A9" i="37"/>
  <c r="A8" i="37"/>
  <c r="A7" i="37"/>
  <c r="A6" i="37"/>
  <c r="A5" i="37"/>
  <c r="A4" i="37"/>
  <c r="A3" i="37"/>
  <c r="A2" i="37"/>
  <c r="D45" i="36" l="1"/>
  <c r="C6" i="36"/>
  <c r="D14" i="36"/>
  <c r="C22" i="36"/>
  <c r="D30" i="36"/>
  <c r="C38" i="36"/>
  <c r="C46" i="36"/>
  <c r="C102" i="36"/>
  <c r="D29" i="36"/>
  <c r="C7" i="36"/>
  <c r="C15" i="36"/>
  <c r="D23" i="36"/>
  <c r="C31" i="36"/>
  <c r="D39" i="36"/>
  <c r="D47" i="36"/>
  <c r="C103" i="36"/>
  <c r="D13" i="36"/>
  <c r="C8" i="36"/>
  <c r="C16" i="36"/>
  <c r="C24" i="36"/>
  <c r="D32" i="36"/>
  <c r="D40" i="36"/>
  <c r="D48" i="36"/>
  <c r="D104" i="36"/>
  <c r="D5" i="36"/>
  <c r="C9" i="36"/>
  <c r="C17" i="36"/>
  <c r="D25" i="36"/>
  <c r="D33" i="36"/>
  <c r="C41" i="36"/>
  <c r="D49" i="36"/>
  <c r="D105" i="36"/>
  <c r="C101" i="36"/>
  <c r="D10" i="36"/>
  <c r="D18" i="36"/>
  <c r="C26" i="36"/>
  <c r="C34" i="36"/>
  <c r="D42" i="36"/>
  <c r="D50" i="36"/>
  <c r="D37" i="36"/>
  <c r="D11" i="36"/>
  <c r="C19" i="36"/>
  <c r="C27" i="36"/>
  <c r="C35" i="36"/>
  <c r="D43" i="36"/>
  <c r="D51" i="36"/>
  <c r="D21" i="36"/>
  <c r="D4" i="36"/>
  <c r="D12" i="36"/>
  <c r="D20" i="36"/>
  <c r="D28" i="36"/>
  <c r="D36" i="36"/>
  <c r="D44" i="36"/>
  <c r="D100" i="36"/>
  <c r="D64" i="36"/>
  <c r="D96" i="36"/>
  <c r="D58" i="36"/>
  <c r="D97" i="36"/>
  <c r="D52" i="36"/>
  <c r="D59" i="36"/>
  <c r="D66" i="36"/>
  <c r="D74" i="36"/>
  <c r="D82" i="36"/>
  <c r="D90" i="36"/>
  <c r="D98" i="36"/>
  <c r="D106" i="36"/>
  <c r="D53" i="36"/>
  <c r="C60" i="36"/>
  <c r="C67" i="36"/>
  <c r="C75" i="36"/>
  <c r="C83" i="36"/>
  <c r="C91" i="36"/>
  <c r="C99" i="36"/>
  <c r="C107" i="36"/>
  <c r="D72" i="36"/>
  <c r="D88" i="36"/>
  <c r="D65" i="36"/>
  <c r="D89" i="36"/>
  <c r="C108" i="36"/>
  <c r="C54" i="36"/>
  <c r="C61" i="36"/>
  <c r="C68" i="36"/>
  <c r="C76" i="36"/>
  <c r="C84" i="36"/>
  <c r="C92" i="36"/>
  <c r="D108" i="36"/>
  <c r="D80" i="36"/>
  <c r="D81" i="36"/>
  <c r="C55" i="36"/>
  <c r="C69" i="36"/>
  <c r="C77" i="36"/>
  <c r="C85" i="36"/>
  <c r="C93" i="36"/>
  <c r="D109" i="36"/>
  <c r="D57" i="36"/>
  <c r="D56" i="36"/>
  <c r="C62" i="36"/>
  <c r="C70" i="36"/>
  <c r="C78" i="36"/>
  <c r="C86" i="36"/>
  <c r="C94" i="36"/>
  <c r="C110" i="36"/>
  <c r="D73" i="36"/>
  <c r="D63" i="36"/>
  <c r="D71" i="36"/>
  <c r="D79" i="36"/>
  <c r="D87" i="36"/>
  <c r="D95" i="36"/>
  <c r="C111" i="36"/>
  <c r="C29" i="36"/>
  <c r="C104" i="36"/>
  <c r="C5" i="36"/>
  <c r="D99" i="36"/>
  <c r="C10" i="36"/>
  <c r="D107" i="36"/>
  <c r="C32" i="36"/>
  <c r="C64" i="36"/>
  <c r="C95" i="36"/>
  <c r="D38" i="36"/>
  <c r="D46" i="36"/>
  <c r="C98" i="36"/>
  <c r="C11" i="36"/>
  <c r="C71" i="36"/>
  <c r="C105" i="36"/>
  <c r="C14" i="36"/>
  <c r="C39" i="36"/>
  <c r="C74" i="36"/>
  <c r="C109" i="36"/>
  <c r="D60" i="36"/>
  <c r="C66" i="36"/>
  <c r="C20" i="36"/>
  <c r="C47" i="36"/>
  <c r="C79" i="36"/>
  <c r="D6" i="36"/>
  <c r="D67" i="36"/>
  <c r="C21" i="36"/>
  <c r="C51" i="36"/>
  <c r="C82" i="36"/>
  <c r="D75" i="36"/>
  <c r="C23" i="36"/>
  <c r="C59" i="36"/>
  <c r="C87" i="36"/>
  <c r="D22" i="36"/>
  <c r="D83" i="36"/>
  <c r="C28" i="36"/>
  <c r="C63" i="36"/>
  <c r="C90" i="36"/>
  <c r="D91" i="36"/>
  <c r="C56" i="36"/>
  <c r="C49" i="36"/>
  <c r="C72" i="36"/>
  <c r="C80" i="36"/>
  <c r="C88" i="36"/>
  <c r="C96" i="36"/>
  <c r="C106" i="36"/>
  <c r="D7" i="36"/>
  <c r="D15" i="36"/>
  <c r="D31" i="36"/>
  <c r="D54" i="36"/>
  <c r="D61" i="36"/>
  <c r="D68" i="36"/>
  <c r="D76" i="36"/>
  <c r="D84" i="36"/>
  <c r="D92" i="36"/>
  <c r="C13" i="36"/>
  <c r="C40" i="36"/>
  <c r="C50" i="36"/>
  <c r="C57" i="36"/>
  <c r="C65" i="36"/>
  <c r="C73" i="36"/>
  <c r="C81" i="36"/>
  <c r="C89" i="36"/>
  <c r="C97" i="36"/>
  <c r="D8" i="36"/>
  <c r="D16" i="36"/>
  <c r="D24" i="36"/>
  <c r="D55" i="36"/>
  <c r="D69" i="36"/>
  <c r="D77" i="36"/>
  <c r="D85" i="36"/>
  <c r="D93" i="36"/>
  <c r="D101" i="36"/>
  <c r="D9" i="36"/>
  <c r="D41" i="36"/>
  <c r="D78" i="36"/>
  <c r="D110" i="36"/>
  <c r="C33" i="36"/>
  <c r="C43" i="36"/>
  <c r="D26" i="36"/>
  <c r="D34" i="36"/>
  <c r="D103" i="36"/>
  <c r="D111" i="36"/>
  <c r="D62" i="36"/>
  <c r="D102" i="36"/>
  <c r="C25" i="36"/>
  <c r="C44" i="36"/>
  <c r="C52" i="36"/>
  <c r="D19" i="36"/>
  <c r="D27" i="36"/>
  <c r="D35" i="36"/>
  <c r="D17" i="36"/>
  <c r="D86" i="36"/>
  <c r="C45" i="36"/>
  <c r="D70" i="36"/>
  <c r="D94" i="36"/>
  <c r="C37" i="36"/>
  <c r="C4" i="36"/>
  <c r="C12" i="36"/>
  <c r="C36" i="36"/>
  <c r="C58" i="36"/>
  <c r="N56" i="37"/>
  <c r="C30" i="36"/>
  <c r="C53" i="36"/>
  <c r="N51" i="37"/>
  <c r="C100" i="36"/>
  <c r="C48" i="36"/>
  <c r="C18" i="36"/>
  <c r="C42" i="36"/>
  <c r="F62" i="36" l="1"/>
  <c r="F57" i="36"/>
  <c r="F52" i="36"/>
  <c r="F47" i="36"/>
  <c r="J29" i="36"/>
  <c r="I29" i="36"/>
  <c r="H29" i="36"/>
  <c r="G29" i="36"/>
  <c r="F29" i="36"/>
  <c r="J17" i="36"/>
  <c r="I17" i="36"/>
  <c r="H17" i="36"/>
  <c r="G17" i="36"/>
  <c r="F17" i="36"/>
  <c r="CD25" i="35" l="1"/>
  <c r="CD24" i="35"/>
  <c r="CD23" i="35"/>
  <c r="CD20" i="35"/>
  <c r="CD19" i="35"/>
  <c r="CD18" i="35"/>
  <c r="CD15" i="35"/>
  <c r="CD14" i="35"/>
  <c r="CD11" i="35"/>
  <c r="CD10" i="35"/>
  <c r="BW25" i="35"/>
  <c r="BW24" i="35"/>
  <c r="BW23" i="35"/>
  <c r="BW20" i="35"/>
  <c r="BW19" i="35"/>
  <c r="BW18" i="35"/>
  <c r="BW15" i="35"/>
  <c r="BW14" i="35"/>
  <c r="BW11" i="35"/>
  <c r="BW10" i="35"/>
  <c r="BP25" i="35"/>
  <c r="BP24" i="35"/>
  <c r="BP23" i="35"/>
  <c r="BI25" i="35"/>
  <c r="BI24" i="35"/>
  <c r="BI23" i="35"/>
  <c r="BB25" i="35"/>
  <c r="BB24" i="35"/>
  <c r="BB23" i="35"/>
  <c r="BP20" i="35"/>
  <c r="BP19" i="35"/>
  <c r="BP18" i="35"/>
  <c r="BP15" i="35"/>
  <c r="BP14" i="35"/>
  <c r="BP11" i="35"/>
  <c r="BP10" i="35"/>
  <c r="BI20" i="35"/>
  <c r="BI19" i="35"/>
  <c r="BI18" i="35"/>
  <c r="BI15" i="35"/>
  <c r="BI14" i="35"/>
  <c r="BI11" i="35"/>
  <c r="BI10" i="35"/>
  <c r="BB20" i="35"/>
  <c r="BB19" i="35"/>
  <c r="BB18" i="35"/>
  <c r="BB15" i="35"/>
  <c r="BB14" i="35"/>
  <c r="BB11" i="35"/>
  <c r="BB10" i="35"/>
  <c r="J62" i="36"/>
  <c r="J57" i="36"/>
  <c r="J52" i="36"/>
  <c r="J47" i="36"/>
  <c r="J41" i="36"/>
  <c r="J35" i="36"/>
  <c r="I62" i="36"/>
  <c r="I57" i="36"/>
  <c r="I52" i="36"/>
  <c r="I47" i="36"/>
  <c r="I41" i="36"/>
  <c r="I35" i="36"/>
  <c r="H62" i="36"/>
  <c r="H57" i="36"/>
  <c r="H52" i="36"/>
  <c r="H47" i="36"/>
  <c r="H41" i="36"/>
  <c r="H35" i="36"/>
  <c r="G52" i="36"/>
  <c r="G62" i="36"/>
  <c r="G57" i="36"/>
  <c r="G47" i="36"/>
  <c r="G41" i="36"/>
  <c r="G35" i="36"/>
  <c r="F41" i="36"/>
  <c r="F35" i="36"/>
  <c r="BP25" i="29"/>
  <c r="BP24" i="29"/>
  <c r="BP23" i="29"/>
  <c r="BP20" i="29"/>
  <c r="BP19" i="29"/>
  <c r="BP18" i="29"/>
  <c r="BP15" i="29"/>
  <c r="BP14" i="29"/>
  <c r="BP11" i="29"/>
  <c r="BP10" i="29"/>
  <c r="CD25" i="29"/>
  <c r="CD24" i="29"/>
  <c r="CD23" i="29"/>
  <c r="CD20" i="29"/>
  <c r="CD19" i="29"/>
  <c r="CD18" i="29"/>
  <c r="CD15" i="29"/>
  <c r="CD14" i="29"/>
  <c r="CD11" i="29"/>
  <c r="CD10" i="29"/>
  <c r="BW25" i="29"/>
  <c r="BW24" i="29"/>
  <c r="BW23" i="29"/>
  <c r="BW20" i="29"/>
  <c r="BW19" i="29"/>
  <c r="BW18" i="29"/>
  <c r="BW15" i="29"/>
  <c r="BW14" i="29"/>
  <c r="BW11" i="29"/>
  <c r="BW10" i="29"/>
  <c r="BI25" i="29"/>
  <c r="BI24" i="29"/>
  <c r="BI23" i="29"/>
  <c r="BI20" i="29"/>
  <c r="BI19" i="29"/>
  <c r="BI18" i="29"/>
  <c r="BI15" i="29"/>
  <c r="BI14" i="29"/>
  <c r="BI11" i="29"/>
  <c r="BI10" i="29"/>
  <c r="BB25" i="29"/>
  <c r="BB24" i="29"/>
  <c r="BB23" i="29"/>
  <c r="BB20" i="29"/>
  <c r="BB19" i="29"/>
  <c r="BB18" i="29"/>
  <c r="BB15" i="29"/>
  <c r="BB14" i="29"/>
  <c r="BB11" i="29"/>
  <c r="BB10" i="29"/>
  <c r="T46" i="34" l="1"/>
  <c r="L46" i="34"/>
  <c r="T45" i="34"/>
  <c r="L45" i="34"/>
  <c r="D9" i="17"/>
  <c r="D8" i="17"/>
  <c r="E4" i="17"/>
  <c r="D4" i="17"/>
  <c r="A111" i="36" l="1"/>
  <c r="A110" i="36"/>
  <c r="A109" i="36"/>
  <c r="A108" i="36"/>
  <c r="A107" i="36"/>
  <c r="A106" i="36"/>
  <c r="A105" i="36"/>
  <c r="A104" i="36"/>
  <c r="A103" i="36"/>
  <c r="A102" i="36"/>
  <c r="A101" i="36"/>
  <c r="A100" i="36"/>
  <c r="A99" i="36"/>
  <c r="A98" i="36"/>
  <c r="A97" i="36"/>
  <c r="A96" i="36"/>
  <c r="A95" i="36"/>
  <c r="A94" i="36"/>
  <c r="A93" i="36"/>
  <c r="A92" i="36"/>
  <c r="A91" i="36"/>
  <c r="A90" i="36"/>
  <c r="A89" i="36"/>
  <c r="A88" i="36"/>
  <c r="A87" i="36"/>
  <c r="A86" i="36"/>
  <c r="A85" i="36"/>
  <c r="A84" i="36"/>
  <c r="A83" i="36"/>
  <c r="A82" i="36"/>
  <c r="A81" i="36"/>
  <c r="A80" i="36"/>
  <c r="A79" i="36"/>
  <c r="A78" i="36"/>
  <c r="A77" i="36"/>
  <c r="A76" i="36"/>
  <c r="A75" i="36"/>
  <c r="A74" i="36"/>
  <c r="A73" i="36"/>
  <c r="A72" i="36"/>
  <c r="A71" i="36"/>
  <c r="A70" i="36"/>
  <c r="A69" i="36"/>
  <c r="A68" i="36"/>
  <c r="A67" i="36"/>
  <c r="A66" i="36"/>
  <c r="A65" i="36"/>
  <c r="A64" i="36"/>
  <c r="A63" i="36"/>
  <c r="A62" i="36"/>
  <c r="A61" i="36"/>
  <c r="A60" i="36"/>
  <c r="A59" i="36"/>
  <c r="A58" i="36"/>
  <c r="A57" i="36"/>
  <c r="A56" i="36"/>
  <c r="A55" i="36"/>
  <c r="A54" i="36"/>
  <c r="A53" i="36"/>
  <c r="A52" i="36"/>
  <c r="A51" i="36"/>
  <c r="A50" i="36"/>
  <c r="A49" i="36"/>
  <c r="A48" i="36"/>
  <c r="A47" i="36"/>
  <c r="A46" i="36"/>
  <c r="A45" i="36"/>
  <c r="A44" i="36"/>
  <c r="A43" i="36"/>
  <c r="A42" i="36"/>
  <c r="A41" i="36"/>
  <c r="A40" i="36"/>
  <c r="A39" i="36"/>
  <c r="A38" i="36"/>
  <c r="A37" i="36"/>
  <c r="A36" i="36"/>
  <c r="A35" i="36"/>
  <c r="A34" i="36"/>
  <c r="A33" i="36"/>
  <c r="A32" i="36"/>
  <c r="A31" i="36"/>
  <c r="A30" i="36"/>
  <c r="A29" i="36"/>
  <c r="A28" i="36"/>
  <c r="A27" i="36"/>
  <c r="A26" i="36"/>
  <c r="A25" i="36"/>
  <c r="A24" i="36"/>
  <c r="A23" i="36"/>
  <c r="A22" i="36"/>
  <c r="A21" i="36"/>
  <c r="A20" i="36"/>
  <c r="A19" i="36"/>
  <c r="A18" i="36"/>
  <c r="A17" i="36"/>
  <c r="A16" i="36"/>
  <c r="A15" i="36"/>
  <c r="A14" i="36"/>
  <c r="A13" i="36"/>
  <c r="A12" i="36"/>
  <c r="A11" i="36"/>
  <c r="A10" i="36"/>
  <c r="A9" i="36"/>
  <c r="A8" i="36"/>
  <c r="A7" i="36"/>
  <c r="A6" i="36"/>
  <c r="A5" i="36"/>
  <c r="A4" i="36"/>
  <c r="CH25" i="35"/>
  <c r="CG25" i="35"/>
  <c r="CC25" i="35"/>
  <c r="CA25" i="35"/>
  <c r="BZ25" i="35"/>
  <c r="BV25" i="35"/>
  <c r="BT25" i="35"/>
  <c r="BS25" i="35"/>
  <c r="BO25" i="35"/>
  <c r="BM25" i="35"/>
  <c r="BL25" i="35"/>
  <c r="BH25" i="35"/>
  <c r="BF25" i="35"/>
  <c r="BE25" i="35"/>
  <c r="BA25" i="35"/>
  <c r="CH24" i="35"/>
  <c r="CG24" i="35"/>
  <c r="CC24" i="35"/>
  <c r="CA24" i="35"/>
  <c r="BZ24" i="35"/>
  <c r="BV24" i="35"/>
  <c r="BT24" i="35"/>
  <c r="BS24" i="35"/>
  <c r="BO24" i="35"/>
  <c r="BM24" i="35"/>
  <c r="BL24" i="35"/>
  <c r="BH24" i="35"/>
  <c r="BF24" i="35"/>
  <c r="BE24" i="35"/>
  <c r="BA24" i="35"/>
  <c r="CH23" i="35"/>
  <c r="CG23" i="35"/>
  <c r="CC23" i="35"/>
  <c r="CA23" i="35"/>
  <c r="BZ23" i="35"/>
  <c r="BV23" i="35"/>
  <c r="BT23" i="35"/>
  <c r="BS23" i="35"/>
  <c r="BO23" i="35"/>
  <c r="BM23" i="35"/>
  <c r="BL23" i="35"/>
  <c r="BH23" i="35"/>
  <c r="BF23" i="35"/>
  <c r="BE23" i="35"/>
  <c r="BA23" i="35"/>
  <c r="CI20" i="35"/>
  <c r="CH20" i="35"/>
  <c r="CG20" i="35"/>
  <c r="CC20" i="35"/>
  <c r="CB20" i="35"/>
  <c r="CA20" i="35"/>
  <c r="BZ20" i="35"/>
  <c r="BV20" i="35"/>
  <c r="BU20" i="35"/>
  <c r="BT20" i="35"/>
  <c r="BS20" i="35"/>
  <c r="BO20" i="35"/>
  <c r="BN20" i="35"/>
  <c r="BM20" i="35"/>
  <c r="BL20" i="35"/>
  <c r="BH20" i="35"/>
  <c r="BG20" i="35"/>
  <c r="BF20" i="35"/>
  <c r="BE20" i="35"/>
  <c r="BA20" i="35"/>
  <c r="CI19" i="35"/>
  <c r="CH19" i="35"/>
  <c r="CG19" i="35"/>
  <c r="CC19" i="35"/>
  <c r="CB19" i="35"/>
  <c r="CA19" i="35"/>
  <c r="BZ19" i="35"/>
  <c r="BV19" i="35"/>
  <c r="BU19" i="35"/>
  <c r="BT19" i="35"/>
  <c r="BS19" i="35"/>
  <c r="BO19" i="35"/>
  <c r="BN19" i="35"/>
  <c r="BM19" i="35"/>
  <c r="BL19" i="35"/>
  <c r="BH19" i="35"/>
  <c r="BG19" i="35"/>
  <c r="BF19" i="35"/>
  <c r="BE19" i="35"/>
  <c r="BA19" i="35"/>
  <c r="CI18" i="35"/>
  <c r="CH18" i="35"/>
  <c r="CG18" i="35"/>
  <c r="CC18" i="35"/>
  <c r="CB18" i="35"/>
  <c r="CA18" i="35"/>
  <c r="BZ18" i="35"/>
  <c r="BV18" i="35"/>
  <c r="BU18" i="35"/>
  <c r="BT18" i="35"/>
  <c r="BS18" i="35"/>
  <c r="BO18" i="35"/>
  <c r="BN18" i="35"/>
  <c r="BM18" i="35"/>
  <c r="BL18" i="35"/>
  <c r="BH18" i="35"/>
  <c r="BG18" i="35"/>
  <c r="BF18" i="35"/>
  <c r="BE18" i="35"/>
  <c r="BA18" i="35"/>
  <c r="CH15" i="35"/>
  <c r="CG15" i="35"/>
  <c r="CC15" i="35"/>
  <c r="CA15" i="35"/>
  <c r="BZ15" i="35"/>
  <c r="BV15" i="35"/>
  <c r="BT15" i="35"/>
  <c r="BS15" i="35"/>
  <c r="BO15" i="35"/>
  <c r="BM15" i="35"/>
  <c r="BL15" i="35"/>
  <c r="BH15" i="35"/>
  <c r="BF15" i="35"/>
  <c r="BE15" i="35"/>
  <c r="BA15" i="35"/>
  <c r="CH14" i="35"/>
  <c r="CG14" i="35"/>
  <c r="CF14" i="35"/>
  <c r="CE14" i="35"/>
  <c r="CC14" i="35"/>
  <c r="CA14" i="35"/>
  <c r="BZ14" i="35"/>
  <c r="BY14" i="35"/>
  <c r="BX14" i="35"/>
  <c r="BV14" i="35"/>
  <c r="BT14" i="35"/>
  <c r="BS14" i="35"/>
  <c r="BR14" i="35"/>
  <c r="BQ14" i="35"/>
  <c r="BO14" i="35"/>
  <c r="BM14" i="35"/>
  <c r="BL14" i="35"/>
  <c r="BK14" i="35"/>
  <c r="BJ14" i="35"/>
  <c r="BH14" i="35"/>
  <c r="BF14" i="35"/>
  <c r="BE14" i="35"/>
  <c r="BD14" i="35"/>
  <c r="BC14" i="35"/>
  <c r="BA14" i="35"/>
  <c r="CI11" i="35"/>
  <c r="CH11" i="35"/>
  <c r="CG11" i="35"/>
  <c r="CC11" i="35"/>
  <c r="CB11" i="35"/>
  <c r="CA11" i="35"/>
  <c r="BZ11" i="35"/>
  <c r="BV11" i="35"/>
  <c r="BU11" i="35"/>
  <c r="BT11" i="35"/>
  <c r="BS11" i="35"/>
  <c r="BO11" i="35"/>
  <c r="BN11" i="35"/>
  <c r="BM11" i="35"/>
  <c r="BL11" i="35"/>
  <c r="BH11" i="35"/>
  <c r="BG11" i="35"/>
  <c r="BF11" i="35"/>
  <c r="BE11" i="35"/>
  <c r="BA11" i="35"/>
  <c r="CI10" i="35"/>
  <c r="CH10" i="35"/>
  <c r="CG10" i="35"/>
  <c r="CF10" i="35"/>
  <c r="CE10" i="35"/>
  <c r="CC10" i="35"/>
  <c r="CB10" i="35"/>
  <c r="CA10" i="35"/>
  <c r="BZ10" i="35"/>
  <c r="BY10" i="35"/>
  <c r="BX10" i="35"/>
  <c r="BV10" i="35"/>
  <c r="BU10" i="35"/>
  <c r="BT10" i="35"/>
  <c r="BS10" i="35"/>
  <c r="BR10" i="35"/>
  <c r="BQ10" i="35"/>
  <c r="BO10" i="35"/>
  <c r="BN10" i="35"/>
  <c r="BM10" i="35"/>
  <c r="BL10" i="35"/>
  <c r="BK10" i="35"/>
  <c r="BJ10" i="35"/>
  <c r="BH10" i="35"/>
  <c r="BG10" i="35"/>
  <c r="BF10" i="35"/>
  <c r="BE10" i="35"/>
  <c r="BD10" i="35"/>
  <c r="BC10" i="35"/>
  <c r="BA10" i="35"/>
  <c r="B2" i="35"/>
  <c r="T31" i="34"/>
  <c r="T30" i="34"/>
  <c r="L31" i="34"/>
  <c r="L30" i="34"/>
  <c r="T14" i="34"/>
  <c r="T13" i="34"/>
  <c r="L14" i="34"/>
  <c r="L13" i="34"/>
  <c r="AY24" i="35" l="1"/>
  <c r="AY18" i="35"/>
  <c r="AY19" i="35"/>
  <c r="AY15" i="35"/>
  <c r="AY25" i="35"/>
  <c r="AY23" i="35"/>
  <c r="AY10" i="35"/>
  <c r="AY11" i="35"/>
  <c r="AY14" i="35"/>
  <c r="AY20" i="35"/>
  <c r="CH25" i="29"/>
  <c r="CG25" i="29"/>
  <c r="CC25" i="29"/>
  <c r="CA25" i="29"/>
  <c r="BZ25" i="29"/>
  <c r="BV25" i="29"/>
  <c r="BT25" i="29"/>
  <c r="BS25" i="29"/>
  <c r="BO25" i="29"/>
  <c r="BM25" i="29"/>
  <c r="BL25" i="29"/>
  <c r="BH25" i="29"/>
  <c r="BF25" i="29"/>
  <c r="BE25" i="29"/>
  <c r="BA25" i="29"/>
  <c r="CH24" i="29"/>
  <c r="CG24" i="29"/>
  <c r="CC24" i="29"/>
  <c r="CA24" i="29"/>
  <c r="BZ24" i="29"/>
  <c r="BV24" i="29"/>
  <c r="BT24" i="29"/>
  <c r="BS24" i="29"/>
  <c r="BO24" i="29"/>
  <c r="BM24" i="29"/>
  <c r="BL24" i="29"/>
  <c r="BH24" i="29"/>
  <c r="BF24" i="29"/>
  <c r="BE24" i="29"/>
  <c r="BA24" i="29"/>
  <c r="CH23" i="29"/>
  <c r="CG23" i="29"/>
  <c r="CC23" i="29"/>
  <c r="CA23" i="29"/>
  <c r="BZ23" i="29"/>
  <c r="BV23" i="29"/>
  <c r="BT23" i="29"/>
  <c r="BS23" i="29"/>
  <c r="BO23" i="29"/>
  <c r="BM23" i="29"/>
  <c r="BL23" i="29"/>
  <c r="BH23" i="29"/>
  <c r="BF23" i="29"/>
  <c r="BE23" i="29"/>
  <c r="BA23" i="29"/>
  <c r="CI20" i="29"/>
  <c r="CH20" i="29"/>
  <c r="CG20" i="29"/>
  <c r="CC20" i="29"/>
  <c r="CB20" i="29"/>
  <c r="CA20" i="29"/>
  <c r="BZ20" i="29"/>
  <c r="BV20" i="29"/>
  <c r="BU20" i="29"/>
  <c r="BT20" i="29"/>
  <c r="BS20" i="29"/>
  <c r="BO20" i="29"/>
  <c r="BN20" i="29"/>
  <c r="BM20" i="29"/>
  <c r="BL20" i="29"/>
  <c r="BH20" i="29"/>
  <c r="BG20" i="29"/>
  <c r="BF20" i="29"/>
  <c r="BE20" i="29"/>
  <c r="BA20" i="29"/>
  <c r="CI19" i="29"/>
  <c r="CH19" i="29"/>
  <c r="CG19" i="29"/>
  <c r="CC19" i="29"/>
  <c r="CB19" i="29"/>
  <c r="CA19" i="29"/>
  <c r="BZ19" i="29"/>
  <c r="BV19" i="29"/>
  <c r="BU19" i="29"/>
  <c r="BT19" i="29"/>
  <c r="BS19" i="29"/>
  <c r="BO19" i="29"/>
  <c r="BN19" i="29"/>
  <c r="BM19" i="29"/>
  <c r="BL19" i="29"/>
  <c r="BH19" i="29"/>
  <c r="BG19" i="29"/>
  <c r="BF19" i="29"/>
  <c r="BE19" i="29"/>
  <c r="BA19" i="29"/>
  <c r="CI18" i="29"/>
  <c r="CH18" i="29"/>
  <c r="CG18" i="29"/>
  <c r="CC18" i="29"/>
  <c r="CB18" i="29"/>
  <c r="CA18" i="29"/>
  <c r="BZ18" i="29"/>
  <c r="BV18" i="29"/>
  <c r="BU18" i="29"/>
  <c r="BT18" i="29"/>
  <c r="BS18" i="29"/>
  <c r="BO18" i="29"/>
  <c r="BN18" i="29"/>
  <c r="BM18" i="29"/>
  <c r="BL18" i="29"/>
  <c r="BH18" i="29"/>
  <c r="BG18" i="29"/>
  <c r="BF18" i="29"/>
  <c r="BE18" i="29"/>
  <c r="BA18" i="29"/>
  <c r="CH15" i="29"/>
  <c r="CG15" i="29"/>
  <c r="CC15" i="29"/>
  <c r="CA15" i="29"/>
  <c r="BZ15" i="29"/>
  <c r="BV15" i="29"/>
  <c r="BT15" i="29"/>
  <c r="BS15" i="29"/>
  <c r="BO15" i="29"/>
  <c r="BM15" i="29"/>
  <c r="BL15" i="29"/>
  <c r="BH15" i="29"/>
  <c r="BF15" i="29"/>
  <c r="BE15" i="29"/>
  <c r="BA15" i="29"/>
  <c r="CH14" i="29"/>
  <c r="CG14" i="29"/>
  <c r="CF14" i="29"/>
  <c r="CE14" i="29"/>
  <c r="CC14" i="29"/>
  <c r="CA14" i="29"/>
  <c r="BZ14" i="29"/>
  <c r="BY14" i="29"/>
  <c r="BX14" i="29"/>
  <c r="BV14" i="29"/>
  <c r="BT14" i="29"/>
  <c r="BS14" i="29"/>
  <c r="BR14" i="29"/>
  <c r="BQ14" i="29"/>
  <c r="BO14" i="29"/>
  <c r="BM14" i="29"/>
  <c r="BL14" i="29"/>
  <c r="BK14" i="29"/>
  <c r="BJ14" i="29"/>
  <c r="BH14" i="29"/>
  <c r="BF14" i="29"/>
  <c r="BE14" i="29"/>
  <c r="BD14" i="29"/>
  <c r="BC14" i="29"/>
  <c r="BA14" i="29"/>
  <c r="CI11" i="29"/>
  <c r="CH11" i="29"/>
  <c r="CG11" i="29"/>
  <c r="CC11" i="29"/>
  <c r="CB11" i="29"/>
  <c r="CA11" i="29"/>
  <c r="BZ11" i="29"/>
  <c r="BV11" i="29"/>
  <c r="BU11" i="29"/>
  <c r="BT11" i="29"/>
  <c r="BS11" i="29"/>
  <c r="BO11" i="29"/>
  <c r="BN11" i="29"/>
  <c r="BM11" i="29"/>
  <c r="BL11" i="29"/>
  <c r="BH11" i="29"/>
  <c r="BG11" i="29"/>
  <c r="BF11" i="29"/>
  <c r="BE11" i="29"/>
  <c r="BA11" i="29"/>
  <c r="CI10" i="29"/>
  <c r="CH10" i="29"/>
  <c r="CG10" i="29"/>
  <c r="CF10" i="29"/>
  <c r="CE10" i="29"/>
  <c r="CC10" i="29"/>
  <c r="CB10" i="29"/>
  <c r="CA10" i="29"/>
  <c r="BZ10" i="29"/>
  <c r="BY10" i="29"/>
  <c r="BX10" i="29"/>
  <c r="BV10" i="29"/>
  <c r="BU10" i="29"/>
  <c r="BT10" i="29"/>
  <c r="BS10" i="29"/>
  <c r="BR10" i="29"/>
  <c r="BQ10" i="29"/>
  <c r="BO10" i="29"/>
  <c r="BN10" i="29"/>
  <c r="BM10" i="29"/>
  <c r="BL10" i="29"/>
  <c r="BK10" i="29"/>
  <c r="BJ10" i="29"/>
  <c r="BH10" i="29"/>
  <c r="BG10" i="29"/>
  <c r="BF10" i="29"/>
  <c r="BE10" i="29"/>
  <c r="BD10" i="29"/>
  <c r="BC10" i="29"/>
  <c r="BA10" i="29"/>
  <c r="I24" i="36"/>
  <c r="I11" i="36"/>
  <c r="F24" i="36"/>
  <c r="F11" i="36"/>
  <c r="G24" i="36"/>
  <c r="G11" i="36"/>
  <c r="H24" i="36"/>
  <c r="H11" i="36"/>
  <c r="AY25" i="29" l="1"/>
  <c r="AY24" i="29"/>
  <c r="AY23" i="29"/>
  <c r="AY20" i="29"/>
  <c r="AY19" i="29"/>
  <c r="AY18" i="29"/>
  <c r="AY11" i="29"/>
  <c r="AY10" i="29"/>
  <c r="AY15" i="29"/>
  <c r="AY14" i="29"/>
  <c r="J24" i="36" l="1"/>
  <c r="J11" i="36" l="1"/>
  <c r="B2" i="29" l="1"/>
</calcChain>
</file>

<file path=xl/sharedStrings.xml><?xml version="1.0" encoding="utf-8"?>
<sst xmlns="http://schemas.openxmlformats.org/spreadsheetml/2006/main" count="1460" uniqueCount="385">
  <si>
    <t>Lists</t>
  </si>
  <si>
    <t>Fountain name</t>
  </si>
  <si>
    <t>Name</t>
  </si>
  <si>
    <t>Acronym</t>
  </si>
  <si>
    <t>WaSC or Woc</t>
  </si>
  <si>
    <t>Select company</t>
  </si>
  <si>
    <t>XXX</t>
  </si>
  <si>
    <t>WaSC</t>
  </si>
  <si>
    <t>Affinity Water</t>
  </si>
  <si>
    <t>AFW</t>
  </si>
  <si>
    <t>WoC</t>
  </si>
  <si>
    <t>Anglian Water Services</t>
  </si>
  <si>
    <t>Anglian Water</t>
  </si>
  <si>
    <t>ANH</t>
  </si>
  <si>
    <t>Bristol Water plc</t>
  </si>
  <si>
    <t>Bristol Water</t>
  </si>
  <si>
    <t>BRL</t>
  </si>
  <si>
    <t>Dwr Cymru Cyfyngedig (Welsh)</t>
  </si>
  <si>
    <t>Dŵr Cymru</t>
  </si>
  <si>
    <t>WSH</t>
  </si>
  <si>
    <t>Hafren Dyfrdwy Cyfyngedig</t>
  </si>
  <si>
    <t>Hafren Dyfrdwy</t>
  </si>
  <si>
    <t>HDD</t>
  </si>
  <si>
    <t>Northumbrian Water Ltd</t>
  </si>
  <si>
    <t>Northumbrian Water</t>
  </si>
  <si>
    <t>NES</t>
  </si>
  <si>
    <t>Portsmouth Water Ltd</t>
  </si>
  <si>
    <t>Portsmouth Water</t>
  </si>
  <si>
    <t>PRT</t>
  </si>
  <si>
    <t>Severn Trent Water Ltd (England)</t>
  </si>
  <si>
    <t>Severn Trent Water</t>
  </si>
  <si>
    <t>SVE</t>
  </si>
  <si>
    <t>South East Water Ltd</t>
  </si>
  <si>
    <t>South East Water</t>
  </si>
  <si>
    <t>SEW</t>
  </si>
  <si>
    <t>South Staffordshire Cambridge</t>
  </si>
  <si>
    <t>South Staffordshire Water</t>
  </si>
  <si>
    <t>SSC</t>
  </si>
  <si>
    <t>South West Water (including Bournemouth)</t>
  </si>
  <si>
    <t>South West Water</t>
  </si>
  <si>
    <t>SWB</t>
  </si>
  <si>
    <t>Southern Water Services Ltd</t>
  </si>
  <si>
    <t>Southern Water</t>
  </si>
  <si>
    <t>SRN</t>
  </si>
  <si>
    <t>Sutton &amp; East Surrey Water Ltd</t>
  </si>
  <si>
    <t>Sutton &amp; East Surrey Water</t>
  </si>
  <si>
    <t>SES</t>
  </si>
  <si>
    <t>Bazalgette Tunnel Ltd (Tideway)</t>
  </si>
  <si>
    <t>BTL</t>
  </si>
  <si>
    <t>Thames Water Utilities Ltd</t>
  </si>
  <si>
    <t>Thames Water</t>
  </si>
  <si>
    <t>TMS</t>
  </si>
  <si>
    <t>United Utilities Water Plc</t>
  </si>
  <si>
    <t>United Utilities Water</t>
  </si>
  <si>
    <t>NWT</t>
  </si>
  <si>
    <t>Wessex Water Services Ltd</t>
  </si>
  <si>
    <t>Wessex Water</t>
  </si>
  <si>
    <t>WSX</t>
  </si>
  <si>
    <t>Yorkshire Water Services Ltd</t>
  </si>
  <si>
    <t>Yorkshire Water</t>
  </si>
  <si>
    <t>YKY</t>
  </si>
  <si>
    <t>The colours mentioned in these rules are specified to have the following RGB values:</t>
  </si>
  <si>
    <t xml:space="preserve"> - Yellow: 255,239,202</t>
  </si>
  <si>
    <t xml:space="preserve"> - Blue: 132,206,255</t>
  </si>
  <si>
    <t xml:space="preserve"> - Pink: 255,132,211</t>
  </si>
  <si>
    <t>Network reinforcement data request - May 2022</t>
  </si>
  <si>
    <t xml:space="preserve">Introduction </t>
  </si>
  <si>
    <t>This data request will collect additional network reinforcement  data from incumbent water and wastewater companies.
The data request reflects a direct ask from water companies to consider additional data collection in our approach to growth expenditure and cost drivers, to inform cost assessment of this expenditure at PR24. The data request was discussed extensively with companies at the Cost Assessment Working Group (CAWG) on 7 April 2022, and through additional feedback collected from companies following the CAWG. 
The information request will collect data on the following activities:
• length of new and upsized potable mains;
• length of new and upsized sewers;
• number of new and upsized pumping stations; and
• additional pumping capacity installed.
We ask for the data to be split by driver of the investment:
• network reinforcement;
• requisition mains / sewers;
• resilience;
• maintenance; and  
• water quality.
Where an activity has more than one investment driver (eg reinforcement, resilience, maintenance), it should be allocated according to two different allocation:
• proportional allocation; and
• allocation 'in full'.
The information provided will help to understand efficient costs of network reinforcement activities, to support our assessment of this expenditure at PR24. We are not intending to use the information for the purpose of setting reconciliation adjustments, due to endogeneity issues.
We recognise that requesting data to be split by investment driver may be time consuming to complete for some companies. But this information is important to help to inform differences in allocation practices across companies between growth expenditure and other areas of expenditure.
The accompanying document provides guidance for companies on how to complete the information request. The 'Examples' tab provides additional guidance.
We expect companies to provide data for the 2017-18 to 2021-22 period. For the avoidance of doubt the reporting year is aligned to that in the annual performance report (APR) covering 1 April to 31 March.
Companies should complete these tables and submit them to CostAssessment@ofwat.gov.uk no later than 29 August 2022.</t>
  </si>
  <si>
    <t>Tables</t>
  </si>
  <si>
    <t>Select the company name from the drop down list on the 'validation' tab.
The validation sheet within the file will highlight where there are outstanding issues with the data you are submitting. Please review this prior to submission and address any outstanding issues prior to submission.
Data definitions are included at the bottom of each table.
Note that Ofwat will collect the input value as given, the number of decimal places stated is for Ofwat's database visual view.</t>
  </si>
  <si>
    <t>Queries</t>
  </si>
  <si>
    <t>To raise queries about the Network reinforcement data request - May 2022 template, please submit your query to CostAssessment@ofwat.gov.uk.</t>
  </si>
  <si>
    <t>Key</t>
  </si>
  <si>
    <t>Manual input required</t>
  </si>
  <si>
    <t>Select from in-cell drop-down list</t>
  </si>
  <si>
    <t>Do not populate</t>
  </si>
  <si>
    <t>Automatic calculation</t>
  </si>
  <si>
    <t>Data validation checks</t>
  </si>
  <si>
    <t>Select company from drop down list</t>
  </si>
  <si>
    <t>The data tables should only be submitted once all validations have been satisfied. The table below identifies where there are outstanding issues, as indicated by the red shaded cell.</t>
  </si>
  <si>
    <t>Table Description</t>
  </si>
  <si>
    <t>All expected cells completed?</t>
  </si>
  <si>
    <t>F_Outputted (Ofwat use only)</t>
  </si>
  <si>
    <t>1. Proportional</t>
  </si>
  <si>
    <t>Network reinforcement - proportional allocation</t>
  </si>
  <si>
    <t>2. In full</t>
  </si>
  <si>
    <t>Network reinforcement - allocation 'in full' method</t>
  </si>
  <si>
    <t>Example 1: proportional allocation vs allocation 'in full'</t>
  </si>
  <si>
    <t>Proportional allocation</t>
  </si>
  <si>
    <t>Allocation 'in full'</t>
  </si>
  <si>
    <t>Line reference</t>
  </si>
  <si>
    <t>Line description</t>
  </si>
  <si>
    <t>Units</t>
  </si>
  <si>
    <t>DPs</t>
  </si>
  <si>
    <t>Network reinforcement</t>
  </si>
  <si>
    <t>Requisition mains / sewers</t>
  </si>
  <si>
    <t>Resilience</t>
  </si>
  <si>
    <t>Maintenance</t>
  </si>
  <si>
    <t>Water quality</t>
  </si>
  <si>
    <t>Total</t>
  </si>
  <si>
    <t>Incumbent</t>
  </si>
  <si>
    <t>Self-lay adoptions</t>
  </si>
  <si>
    <t>Potable mains</t>
  </si>
  <si>
    <t>Length of new potable mains laid</t>
  </si>
  <si>
    <t>km</t>
  </si>
  <si>
    <t>Length of potable mains upsized</t>
  </si>
  <si>
    <t>Example 2: new vs upsized mains</t>
  </si>
  <si>
    <t>Upsized main - proportional allocation</t>
  </si>
  <si>
    <t>Upsized main - allocation 'in full'</t>
  </si>
  <si>
    <t>New main - proportional allocation</t>
  </si>
  <si>
    <t>New main - allocation 'in full'</t>
  </si>
  <si>
    <t>Network reinforcement drivers - potable mains, sewers, pumping stations and pumping capacity</t>
  </si>
  <si>
    <t>Data Validation</t>
  </si>
  <si>
    <t>For the 12 months ending 31 March 2018</t>
  </si>
  <si>
    <t>For the 12 months ending 31 March 2019</t>
  </si>
  <si>
    <t>For the 12 months ending 31 March 2020</t>
  </si>
  <si>
    <t>For the 12 months ending 31 March 2021</t>
  </si>
  <si>
    <t>For the 12 months ending 31 March 2022</t>
  </si>
  <si>
    <t>Requisitions</t>
  </si>
  <si>
    <t>Comments 
(For internal use only, not to be reviewed by Ofwat)</t>
  </si>
  <si>
    <t>Completion checks</t>
  </si>
  <si>
    <t>Please complete all cells in a row</t>
  </si>
  <si>
    <t>BN1210_NRI_P</t>
  </si>
  <si>
    <t>BN1210_NRSL_P</t>
  </si>
  <si>
    <t>BN1210_RQI_P</t>
  </si>
  <si>
    <t>BN1210_RQSL_P</t>
  </si>
  <si>
    <t>BN1210_R_P</t>
  </si>
  <si>
    <t>BN1210_M_P</t>
  </si>
  <si>
    <t>BN1210_WQ_P</t>
  </si>
  <si>
    <t>BN1210_TOT_P</t>
  </si>
  <si>
    <t>BN1211_NRI_P</t>
  </si>
  <si>
    <t>BN1211_NRSL_P</t>
  </si>
  <si>
    <t>BN1211_R_P</t>
  </si>
  <si>
    <t>BN1211_M_P</t>
  </si>
  <si>
    <t>BN1211_WQ_P</t>
  </si>
  <si>
    <t>BN1211_TOT_P</t>
  </si>
  <si>
    <t>Sewers</t>
  </si>
  <si>
    <t>Length of new sewers laid</t>
  </si>
  <si>
    <t>BN13540_NRI_P</t>
  </si>
  <si>
    <t>BN13540_NRSL_P</t>
  </si>
  <si>
    <t>BN13540_RQI_P</t>
  </si>
  <si>
    <t>BN13540_RQSL_P</t>
  </si>
  <si>
    <t>BN13540_R_P</t>
  </si>
  <si>
    <t>BN13540_M_P</t>
  </si>
  <si>
    <t>BN13540_TOT_P</t>
  </si>
  <si>
    <t>Length of sewers upsized</t>
  </si>
  <si>
    <t>BN13541_NRI_P</t>
  </si>
  <si>
    <t>BN13541_NRSL_P</t>
  </si>
  <si>
    <t>BN13541_R_P</t>
  </si>
  <si>
    <t>BN13541_M_P</t>
  </si>
  <si>
    <t>BN13541_TOT_P</t>
  </si>
  <si>
    <t>Pumping stations and capacity (water)</t>
  </si>
  <si>
    <t xml:space="preserve">New potable water pumping stations built </t>
  </si>
  <si>
    <t>nr</t>
  </si>
  <si>
    <t>B0006N_NRI_P</t>
  </si>
  <si>
    <t>B0006N_NRSL_P</t>
  </si>
  <si>
    <t>B0006N_R_P</t>
  </si>
  <si>
    <t>B0006N_M_P</t>
  </si>
  <si>
    <t>B0006N_WQ_P</t>
  </si>
  <si>
    <t>B0006N_TOT_P</t>
  </si>
  <si>
    <t>Existing potable water pumping stations upsized</t>
  </si>
  <si>
    <t>B0006U_NRI_P</t>
  </si>
  <si>
    <t>B0006U_NRSL_P</t>
  </si>
  <si>
    <t>B0006U_R_P</t>
  </si>
  <si>
    <t>B0006U_M_P</t>
  </si>
  <si>
    <t>B0006U_WQ_P</t>
  </si>
  <si>
    <t>B0006U_TOT_P</t>
  </si>
  <si>
    <t>Additional potable water pumping capacity installed</t>
  </si>
  <si>
    <t>kW</t>
  </si>
  <si>
    <t>B0006C_NRI_P</t>
  </si>
  <si>
    <t>B0006C_NRSL_P</t>
  </si>
  <si>
    <t>B0006C_R_P</t>
  </si>
  <si>
    <t>B0006C_M_P</t>
  </si>
  <si>
    <t>B0006C_WQ_P</t>
  </si>
  <si>
    <t>B0006C_TOT_P</t>
  </si>
  <si>
    <t>Pumping stations and capacity (wastewater)</t>
  </si>
  <si>
    <t>New pumping stations built on sewerage network</t>
  </si>
  <si>
    <t>S6020_NRI_P</t>
  </si>
  <si>
    <t>S6020_NRSL_P</t>
  </si>
  <si>
    <t>S6020_R_P</t>
  </si>
  <si>
    <t>S6020_M_P</t>
  </si>
  <si>
    <t>S6020_TOT_P</t>
  </si>
  <si>
    <t>Existing stations upsized on sewerage network</t>
  </si>
  <si>
    <t>S6021_NRI_P</t>
  </si>
  <si>
    <t>S6021_NRSL_P</t>
  </si>
  <si>
    <t>S6021_R_P</t>
  </si>
  <si>
    <t>S6021_M_P</t>
  </si>
  <si>
    <t>S6021_TOT_P</t>
  </si>
  <si>
    <t>New pumping capacity installed on sewerage network</t>
  </si>
  <si>
    <t>S4028_NRI_P</t>
  </si>
  <si>
    <t>S4028_NRSL_P</t>
  </si>
  <si>
    <t>S4028_R_P</t>
  </si>
  <si>
    <t>S4028_M_P</t>
  </si>
  <si>
    <t>S4028_TOT_P</t>
  </si>
  <si>
    <t>Table guidance and line definitions</t>
  </si>
  <si>
    <r>
      <t xml:space="preserve">This table captures data on network reinforcement activities (new and upsized mains; new and upsized sewers; new and upsized pumping stations; and additional pumping capacity installed).
Activities should be reported by investment driver:
• Activities defined as </t>
    </r>
    <r>
      <rPr>
        <b/>
        <sz val="10"/>
        <rFont val="Arial"/>
        <family val="2"/>
      </rPr>
      <t>network reinforcement</t>
    </r>
    <r>
      <rPr>
        <sz val="10"/>
        <rFont val="Arial"/>
        <family val="2"/>
      </rPr>
      <t xml:space="preserve"> relate to works for which the company levies infrastructure charges, to provide for new customers with no net deterioration of existing levels of service. This relates only to assets laid beyond the nearest practicable point where the connection to the network has, or will been made. Self-lay adoptions should be reported separately in the dedicated column.
• Activities defined as</t>
    </r>
    <r>
      <rPr>
        <b/>
        <sz val="10"/>
        <rFont val="Arial"/>
        <family val="2"/>
      </rPr>
      <t xml:space="preserve"> requisitions</t>
    </r>
    <r>
      <rPr>
        <sz val="10"/>
        <rFont val="Arial"/>
        <family val="2"/>
      </rPr>
      <t xml:space="preserve"> relate to new mains and sewers laid by the incumbent water company for which the company levies requisition charges. The length of new mains and sewers laid by self-lay providers (SLPs), which the incumbent water company adopts, should be reported separately in the dedicated column.
• Activities defined as </t>
    </r>
    <r>
      <rPr>
        <b/>
        <sz val="10"/>
        <rFont val="Arial"/>
        <family val="2"/>
      </rPr>
      <t>maintenance</t>
    </r>
    <r>
      <rPr>
        <sz val="10"/>
        <rFont val="Arial"/>
        <family val="2"/>
      </rPr>
      <t xml:space="preserve"> relate to works to maintain the long term capability of assets and to deliver base levels of service.
• Activities defined as </t>
    </r>
    <r>
      <rPr>
        <b/>
        <sz val="10"/>
        <rFont val="Arial"/>
        <family val="2"/>
      </rPr>
      <t>resilience</t>
    </r>
    <r>
      <rPr>
        <sz val="10"/>
        <rFont val="Arial"/>
        <family val="2"/>
      </rPr>
      <t xml:space="preserve"> relates to works to manage the risk of failing to give consumers or the environment an appropriate level of service protection in the face of low probability and high consequence events caused by hazards that are beyond companies' control. This includes works to meet new, more onerous requirements arising from the National Flood Resilience Review. For the purpose of this data request only, activities related to supply demand balance investments (eg internal interconnections) should also be included.
• Activities defined as </t>
    </r>
    <r>
      <rPr>
        <b/>
        <sz val="10"/>
        <rFont val="Arial"/>
        <family val="2"/>
      </rPr>
      <t>water quality</t>
    </r>
    <r>
      <rPr>
        <sz val="10"/>
        <rFont val="Arial"/>
        <family val="2"/>
      </rPr>
      <t xml:space="preserve"> relate to works to deliver improvements to consumer acceptability of the drinking water (relating to colour, taste and odour).
For the avoidance of the doubt, in each data line the total value of activities completed in the year should be reported, not only where projects have an overlap with network reinforcement. 
Where the activity has more than one driver (eg reinforcement, resilience, maintenance), companies </t>
    </r>
    <r>
      <rPr>
        <b/>
        <sz val="10"/>
        <rFont val="Arial"/>
        <family val="2"/>
      </rPr>
      <t>should allocate the asset proportionally following the same method used to allocate the relevant expenditure</t>
    </r>
    <r>
      <rPr>
        <sz val="10"/>
        <rFont val="Arial"/>
        <family val="2"/>
      </rPr>
      <t>. An example is provided in the 'Examples' sheet.</t>
    </r>
  </si>
  <si>
    <t>Line</t>
  </si>
  <si>
    <t>Definition</t>
  </si>
  <si>
    <t>Length of new potable water mains laid. Assets should be allocated by investment driver, as described in the relevant guidance.
For the avoidance of the doubt, any new mains laid to replace an existing main should be excluded from this line and reported in line 2.
The total length of new mains laid is expected to match the year on year difference in APR item 6C.1 - Total length of potable mains as at 31 March. Where there is a mismatch, please include relevant commentary to explain the discrepancy.</t>
  </si>
  <si>
    <t>Length of potable water mains upsized (ie replaced or renewed but increased in diameter). Assets should be allocated by investment driver, as described in the relevant guidance.
The sum of line 1 and 2 is expected to match APR item 6C.4 - Total length of new potable mains. Where there is a mismatch, please include relevant commentary to explain the discrepancy.</t>
  </si>
  <si>
    <t>Length of new sewers laid. Assets should be allocated by investment driver, as described in the relevant guidance.
For the avoidance of the doubt, any new sewers laid to replace an existing main should be excluded from this line and reported in line 4.</t>
  </si>
  <si>
    <t>Length of sewers upsized (ie replaced or renewed but increased in diameter). Assets should be allocated by investment driver, as described in the relevant guidance.</t>
  </si>
  <si>
    <t>Number of new water pumping stations built. Assets should be allocated by investment driver, as described in the relevant guidance.
The number of new water pumping stations built is expected to match the year on year difference in APR item 6B.20 - Total number of potable water pumping stations that pump into and within the treated water distribution system. Where there is a mismatch, please include relevant commentary to explain the discrepancy.</t>
  </si>
  <si>
    <t>Number of new water pumping stations upsized (ie where investment has led to a capacity increase). Assets should be allocated by investment driver, as described in the relevant guidance.</t>
  </si>
  <si>
    <t>Additional pumping capacity installed at water pumping stations. This refers to any net increases in capacity from existing capacity (eg if a 50 kW station was upgraded to 75 kW, the figure reported in this line would be 25 kW). The activity should be allocated by investment driver, as described in the relevant guidance.
The additional pumping capacity installed at water pumping stations is expected to match the year on year difference in APR item 6B.1 - Total installed power capacity of potable water pumping stations.  Where there is a mismatch, please include relevant commentary to explain the discrepancy.</t>
  </si>
  <si>
    <t>Number of new pumping stations built on the sewerage network. Assets should be allocated by investment driver, as described in the relevant guidance.
The number of new pumping stations built on the sewerage network is expected to match the year on year difference in APR item 7C.4 - Number of network pumping stations. Where there is a mismatch, please include relevant commentary to explain the discrepancy.</t>
  </si>
  <si>
    <t>Number of new pumping stations upsized on the sewerage network (ie where investment has led to a capacity increase). Assets should be allocated by investment driver, as described in the relevant guidance.</t>
  </si>
  <si>
    <t>Additional pumping capacity installed at pumping stations on the sewerage network. This refers to any net increases in capacity from existing capacity (eg if a 50 kW station was upgraded to 75 kW, the figure reported in this line would be 25 kW). The activity should be allocated by investment driver, as described in the relevant guidance.
The additional pumping capacity installed at pumping stations on the sewerage network is expected to match the year on year difference in APR item 7C.3 - Total pumping station capacity.  Where there is a mismatch, please include relevant commentary to explain the discrepancy.</t>
  </si>
  <si>
    <t>Allocation in full</t>
  </si>
  <si>
    <t>BN1210_NRI_F</t>
  </si>
  <si>
    <t>BN1210_NRSL_F</t>
  </si>
  <si>
    <t>BN1210_RQI_F</t>
  </si>
  <si>
    <t>BN1210_RQSL_F</t>
  </si>
  <si>
    <t>BN1210_R_F</t>
  </si>
  <si>
    <t>BN1210_M_F</t>
  </si>
  <si>
    <t>BN1210_WQ_F</t>
  </si>
  <si>
    <t>BN1211_NRI_F</t>
  </si>
  <si>
    <t>BN1211_NRSL_F</t>
  </si>
  <si>
    <t>BN1211_R_F</t>
  </si>
  <si>
    <t>BN1211_M_F</t>
  </si>
  <si>
    <t>BN1211_WQ_F</t>
  </si>
  <si>
    <t>BN13540_NRI_F</t>
  </si>
  <si>
    <t>BN13540_NRSL_F</t>
  </si>
  <si>
    <t>BN13540_RQI_F</t>
  </si>
  <si>
    <t>BN13540_RQSL_F</t>
  </si>
  <si>
    <t>BN13540_R_F</t>
  </si>
  <si>
    <t>BN13540_M_F</t>
  </si>
  <si>
    <t>BN13541_NRI_F</t>
  </si>
  <si>
    <t>BN13541_NRSL_F</t>
  </si>
  <si>
    <t>BN13541_R_F</t>
  </si>
  <si>
    <t>BN13541_M_F</t>
  </si>
  <si>
    <t>B0006N_NRI_F</t>
  </si>
  <si>
    <t>B0006N_NRSL_F</t>
  </si>
  <si>
    <t>B0006N_R_F</t>
  </si>
  <si>
    <t>B0006N_M_F</t>
  </si>
  <si>
    <t>B0006N_WQ_F</t>
  </si>
  <si>
    <t>B0006U_NRI_F</t>
  </si>
  <si>
    <t>B0006U_NRSL_F</t>
  </si>
  <si>
    <t>B0006U_R_F</t>
  </si>
  <si>
    <t>B0006U_M_F</t>
  </si>
  <si>
    <t>B0006U_WQ_F</t>
  </si>
  <si>
    <t>B0006C_NRI_F</t>
  </si>
  <si>
    <t>B0006C_NRSL_F</t>
  </si>
  <si>
    <t>B0006C_R_F</t>
  </si>
  <si>
    <t>B0006C_M_F</t>
  </si>
  <si>
    <t>B0006C_WQ_F</t>
  </si>
  <si>
    <r>
      <t xml:space="preserve">This table captures data on network reinforcement activities (new and upsized mains; new and upsized sewers; new and upsized pumping stations; and additional pumping capacity installed).
Activities should be reported by investment driver:
• Activities defined as </t>
    </r>
    <r>
      <rPr>
        <b/>
        <sz val="10"/>
        <rFont val="Arial"/>
        <family val="2"/>
      </rPr>
      <t>network reinforcement</t>
    </r>
    <r>
      <rPr>
        <sz val="10"/>
        <rFont val="Arial"/>
        <family val="2"/>
      </rPr>
      <t xml:space="preserve"> relate to works for which the company levies infrastructure charges, to provide for new customers with no net deterioration of existing levels of service. This relates only to assets laid beyond the nearest practicable point where the connection to the network has, or will been made. Self-lay adoptions should be reported separately in the dedicated column.
• Activities defined as</t>
    </r>
    <r>
      <rPr>
        <b/>
        <sz val="10"/>
        <rFont val="Arial"/>
        <family val="2"/>
      </rPr>
      <t xml:space="preserve"> requisitions</t>
    </r>
    <r>
      <rPr>
        <sz val="10"/>
        <rFont val="Arial"/>
        <family val="2"/>
      </rPr>
      <t xml:space="preserve"> relate to new mains and sewers laid by the incumbent water company for which the company levies requisition charges. The length of new mains and sewers laid by self-lay providers (SLPs), which the incumbent water company adopts, should be reported separately in the dedicated column.
• Activities defined as </t>
    </r>
    <r>
      <rPr>
        <b/>
        <sz val="10"/>
        <rFont val="Arial"/>
        <family val="2"/>
      </rPr>
      <t>maintenance</t>
    </r>
    <r>
      <rPr>
        <sz val="10"/>
        <rFont val="Arial"/>
        <family val="2"/>
      </rPr>
      <t xml:space="preserve"> relate to works to maintain the long term capability of assets and to deliver base levels of service.
• Activities defined as </t>
    </r>
    <r>
      <rPr>
        <b/>
        <sz val="10"/>
        <rFont val="Arial"/>
        <family val="2"/>
      </rPr>
      <t>resilience</t>
    </r>
    <r>
      <rPr>
        <sz val="10"/>
        <rFont val="Arial"/>
        <family val="2"/>
      </rPr>
      <t xml:space="preserve"> relates to works to manage the risk of failing to give consumers or the environment an appropriate level of service protection in the face of low probability and high consequence events caused by hazards that are beyond companies' control. This includes works to meet new, more onerous requirements arising from the National Flood Resilience Review. For the purpose of this data request only, activities related to supply demand balance investments (eg internal interconnections) should also be included.
• Activities defined as </t>
    </r>
    <r>
      <rPr>
        <b/>
        <sz val="10"/>
        <rFont val="Arial"/>
        <family val="2"/>
      </rPr>
      <t>water quality</t>
    </r>
    <r>
      <rPr>
        <sz val="10"/>
        <rFont val="Arial"/>
        <family val="2"/>
      </rPr>
      <t xml:space="preserve"> relate to works to deliver improvements to consumer acceptability of the drinking water (relating to colour, taste and odour).
For the avoidance of the doubt, in each data line the total value of activities completed in the year should be reported, not only where projects have an overlap with network reinforcement. 
Where the activity has more than one driver (eg reinforcement, resilience, maintenance), companies </t>
    </r>
    <r>
      <rPr>
        <b/>
        <sz val="10"/>
        <rFont val="Arial"/>
        <family val="2"/>
      </rPr>
      <t>should allocate the asset in full to each of the areas that drive the expenditure.</t>
    </r>
    <r>
      <rPr>
        <sz val="10"/>
        <rFont val="Arial"/>
        <family val="2"/>
      </rPr>
      <t xml:space="preserve"> An example is provided in the 'Examples' sheet.</t>
    </r>
  </si>
  <si>
    <t xml:space="preserve">Length of new potable water mains laid. Assets should be allocated by investment driver, as described in the relevant guidance.
For the avoidance of the doubt, any new mains laid to replace an existing main should be excluded from this line and reported in line 2.
</t>
  </si>
  <si>
    <t xml:space="preserve">Length of potable water mains upsized (ie replaced or renewed but increased in diameter). Assets should be allocated by investment driver, as described in the relevant guidance.
</t>
  </si>
  <si>
    <t xml:space="preserve">Number of new water pumping stations built. Assets should be allocated by investment driver, as described in the relevant guidance.
</t>
  </si>
  <si>
    <t>Additional pumping capacity installed at water pumping stations. This refers to any net increases in capacity from existing capacity (eg if a 50 kW station was upgraded to 75 kW, the figure reported in this line would be 25 kW). The activity should be allocated by investment driver, as described in the relevant guidance.</t>
  </si>
  <si>
    <t xml:space="preserve">Number of new pumping stations built on the sewerage network. Assets should be allocated by investment driver, as described in the relevant guidance.
</t>
  </si>
  <si>
    <t>Additional pumping capacity installed at pumping stations on the sewerage network. This refers to any net increases in capacity from existing capacity (eg if a 50 kW station was upgraded to 75 kW, the figure reported in this line would be 25 kW). The activity should be allocated by investment driver, as described in the relevant guidance.</t>
  </si>
  <si>
    <t>BonCode</t>
  </si>
  <si>
    <t>Version</t>
  </si>
  <si>
    <t>Description</t>
  </si>
  <si>
    <t>Unit</t>
  </si>
  <si>
    <t>Group</t>
  </si>
  <si>
    <t>Price Base</t>
  </si>
  <si>
    <t>Index</t>
  </si>
  <si>
    <t>List</t>
  </si>
  <si>
    <t>TotalEquation</t>
  </si>
  <si>
    <t>Purpose</t>
  </si>
  <si>
    <t>MergingPrinciple</t>
  </si>
  <si>
    <t>Owner</t>
  </si>
  <si>
    <t>Equation</t>
  </si>
  <si>
    <t>None</t>
  </si>
  <si>
    <t>Length of new potable mains laid - Network reinforcement (Incumbent) - Proportional allocation</t>
  </si>
  <si>
    <t>Length of new potable mains laid - Network reinforcement (Self-lay adoptions) - Proportional allocation</t>
  </si>
  <si>
    <t>Length of new potable mains laid - Requisitions (Incumbent) - Proportional allocation</t>
  </si>
  <si>
    <t>Length of new potable mains laid - Requisitions (Self-lay adoptions) - Proportional allocation</t>
  </si>
  <si>
    <t>Length of new potable mains laid - Resilience - Proportional allocation</t>
  </si>
  <si>
    <t>Length of new potable mains laid - Maintenance - Proportional allocation</t>
  </si>
  <si>
    <t>Length of new potable mains laid - Water quality - Proportional allocation</t>
  </si>
  <si>
    <t>Length of new potable mains laid - Total - Proportional allocation</t>
  </si>
  <si>
    <t>Length of potable mains upsized - Network reinforcement (Incumbent) - Proportional allocation</t>
  </si>
  <si>
    <t>Length of potable mains upsized - Network reinforcement (Self-lay adoptions) - Proportional allocation</t>
  </si>
  <si>
    <t>Length of potable mains upsized - Resilience - Proportional allocation</t>
  </si>
  <si>
    <t>Length of potable mains upsized - Maintenance - Proportional allocation</t>
  </si>
  <si>
    <t>Length of potable mains upsized - Water quality - Proportional allocation</t>
  </si>
  <si>
    <t>Length of potable mains upsized - Total - Proportional allocation</t>
  </si>
  <si>
    <t>Length of new sewers laid - Network reinforcement (Incumbent) - Proportional allocation</t>
  </si>
  <si>
    <t>Length of new sewers laid - Network reinforcement (Self-lay adoptions) - Proportional allocation</t>
  </si>
  <si>
    <t>Length of new sewers laid - Requisitions (Incumbent) - Proportional allocation</t>
  </si>
  <si>
    <t>Length of new sewers laid - Requisitions (Self-lay adoptions) - Proportional allocation</t>
  </si>
  <si>
    <t>Length of new sewers laid - Resilience - Proportional allocation</t>
  </si>
  <si>
    <t>Length of new sewers laid - Maintenance - Proportional allocation</t>
  </si>
  <si>
    <t>Length of new sewers laid - Total - Proportional allocation</t>
  </si>
  <si>
    <t>Length of sewers upsized - Network reinforcement (Incumbent) - Proportional allocation</t>
  </si>
  <si>
    <t>Length of sewers upsized - Network reinforcement (Self-lay adoptions) - Proportional allocation</t>
  </si>
  <si>
    <t>Length of sewers upsized - Resilience - Proportional allocation</t>
  </si>
  <si>
    <t>Length of sewers upsized - Maintenance - Proportional allocation</t>
  </si>
  <si>
    <t>Length of sewers upsized - Total - Proportional allocation</t>
  </si>
  <si>
    <t>New potable water pumping stations built  - Network reinforcement (Incumbent) - Proportional allocation</t>
  </si>
  <si>
    <t>New potable water pumping stations built  - Network reinforcement (Self-lay adoptions) - Proportional allocation</t>
  </si>
  <si>
    <t>New potable water pumping stations built  - Resilience - Proportional allocation</t>
  </si>
  <si>
    <t>New potable water pumping stations built  - Maintenance - Proportional allocation</t>
  </si>
  <si>
    <t>New potable water pumping stations built  - Water quality - Proportional allocation</t>
  </si>
  <si>
    <t>New potable water pumping stations built  - Total - Proportional allocation</t>
  </si>
  <si>
    <t>Existing potable water pumping stations upsized - Network reinforcement (Incumbent) - Proportional allocation</t>
  </si>
  <si>
    <t>Existing potable water pumping stations upsized - Network reinforcement (Self-lay adoptions) - Proportional allocation</t>
  </si>
  <si>
    <t>Existing potable water pumping stations upsized - Resilience - Proportional allocation</t>
  </si>
  <si>
    <t>Existing potable water pumping stations upsized - Maintenance - Proportional allocation</t>
  </si>
  <si>
    <t>Existing potable water pumping stations upsized - Water quality - Proportional allocation</t>
  </si>
  <si>
    <t>Existing potable water pumping stations upsized - Total - Proportional allocation</t>
  </si>
  <si>
    <t>Additional potable water pumping capacity installed - Network reinforcement (Incumbent) - Proportional allocation</t>
  </si>
  <si>
    <t>Additional potable water pumping capacity installed - Network reinforcement (Self-lay adoptions) - Proportional allocation</t>
  </si>
  <si>
    <t>Additional potable water pumping capacity installed - Resilience - Proportional allocation</t>
  </si>
  <si>
    <t>Additional potable water pumping capacity installed - Maintenance - Proportional allocation</t>
  </si>
  <si>
    <t>Additional potable water pumping capacity installed - Water quality - Proportional allocation</t>
  </si>
  <si>
    <t>Additional potable water pumping capacity installed - Total - Proportional allocation</t>
  </si>
  <si>
    <t>New pumping stations built on sewerage network - Network reinforcement (Incumbent) - Proportional allocation</t>
  </si>
  <si>
    <t>New pumping stations built on sewerage network - Network reinforcement (Self-lay adoptions) - Proportional allocation</t>
  </si>
  <si>
    <t>New pumping stations built on sewerage network - Resilience - Proportional allocation</t>
  </si>
  <si>
    <t>New pumping stations built on sewerage network - Maintenance - Proportional allocation</t>
  </si>
  <si>
    <t>New pumping stations built on sewerage network - Total - Proportional allocation</t>
  </si>
  <si>
    <t>Existing stations upsized on sewerage network - Network reinforcement (Incumbent) - Proportional allocation</t>
  </si>
  <si>
    <t>Existing stations upsized on sewerage network - Network reinforcement (Self-lay adoptions) - Proportional allocation</t>
  </si>
  <si>
    <t>Existing stations upsized on sewerage network - Resilience - Proportional allocation</t>
  </si>
  <si>
    <t>Existing stations upsized on sewerage network - Maintenance - Proportional allocation</t>
  </si>
  <si>
    <t>Existing stations upsized on sewerage network - Total - Proportional allocation</t>
  </si>
  <si>
    <t>New pumping capacity installed on sewerage network - Network reinforcement (Incumbent) - Proportional allocation</t>
  </si>
  <si>
    <t>New pumping capacity installed on sewerage network - Network reinforcement (Self-lay adoptions) - Proportional allocation</t>
  </si>
  <si>
    <t>New pumping capacity installed on sewerage network - Resilience - Proportional allocation</t>
  </si>
  <si>
    <t>New pumping capacity installed on sewerage network - Maintenance - Proportional allocation</t>
  </si>
  <si>
    <t>New pumping capacity installed on sewerage network - Total - Proportional allocation</t>
  </si>
  <si>
    <t>Length of new potable mains laid - Network reinforcement (Incumbent) - Allocation in full</t>
  </si>
  <si>
    <t>Length of new potable mains laid - Network reinforcement (Self-lay adoptions) - Allocation in full</t>
  </si>
  <si>
    <t>Length of new potable mains laid - Requisitions (Incumbent) - Allocation in full</t>
  </si>
  <si>
    <t>Length of new potable mains laid - Requisitions (Self-lay adoptions) - Allocation in full</t>
  </si>
  <si>
    <t>Length of new potable mains laid - Resilience - Allocation in full</t>
  </si>
  <si>
    <t>Length of new potable mains laid - Maintenance - Allocation in full</t>
  </si>
  <si>
    <t>Length of new potable mains laid - Water quality - Allocation in full</t>
  </si>
  <si>
    <t>Length of potable mains upsized - Network reinforcement (Incumbent) - Allocation in full</t>
  </si>
  <si>
    <t>Length of potable mains upsized - Network reinforcement (Self-lay adoptions) - Allocation in full</t>
  </si>
  <si>
    <t>Length of potable mains upsized - Resilience - Allocation in full</t>
  </si>
  <si>
    <t>Length of potable mains upsized - Maintenance - Allocation in full</t>
  </si>
  <si>
    <t>Length of potable mains upsized - Water quality - Allocation in full</t>
  </si>
  <si>
    <t>Length of new sewers laid - Network reinforcement (Incumbent) - Allocation in full</t>
  </si>
  <si>
    <t>Length of new sewers laid - Network reinforcement (Self-lay adoptions) - Allocation in full</t>
  </si>
  <si>
    <t>Length of new sewers laid - Requisitions (Incumbent) - Allocation in full</t>
  </si>
  <si>
    <t>Length of new sewers laid - Requisitions (Self-lay adoptions) - Allocation in full</t>
  </si>
  <si>
    <t>Length of new sewers laid - Resilience - Allocation in full</t>
  </si>
  <si>
    <t>Length of new sewers laid - Maintenance - Allocation in full</t>
  </si>
  <si>
    <t>Length of sewers upsized - Network reinforcement (Incumbent) - Allocation in full</t>
  </si>
  <si>
    <t>Length of sewers upsized - Network reinforcement (Self-lay adoptions) - Allocation in full</t>
  </si>
  <si>
    <t>Length of sewers upsized - Resilience - Allocation in full</t>
  </si>
  <si>
    <t>Length of sewers upsized - Maintenance - Allocation in full</t>
  </si>
  <si>
    <t>New potable water pumping stations built  - Network reinforcement (Incumbent) - Allocation in full</t>
  </si>
  <si>
    <t>New potable water pumping stations built  - Network reinforcement (Self-lay adoptions) - Allocation in full</t>
  </si>
  <si>
    <t>New potable water pumping stations built  - Resilience - Allocation in full</t>
  </si>
  <si>
    <t>New potable water pumping stations built  - Maintenance - Allocation in full</t>
  </si>
  <si>
    <t>New potable water pumping stations built  - Water quality - Allocation in full</t>
  </si>
  <si>
    <t>Existing potable water pumping stations upsized - Network reinforcement (Incumbent) - Allocation in full</t>
  </si>
  <si>
    <t>Existing potable water pumping stations upsized - Network reinforcement (Self-lay adoptions) - Allocation in full</t>
  </si>
  <si>
    <t>Existing potable water pumping stations upsized - Resilience - Allocation in full</t>
  </si>
  <si>
    <t>Existing potable water pumping stations upsized - Maintenance - Allocation in full</t>
  </si>
  <si>
    <t>Existing potable water pumping stations upsized - Water quality - Allocation in full</t>
  </si>
  <si>
    <t>Additional potable water pumping capacity installed - Network reinforcement (Incumbent) - Allocation in full</t>
  </si>
  <si>
    <t>Additional potable water pumping capacity installed - Network reinforcement (Self-lay adoptions) - Allocation in full</t>
  </si>
  <si>
    <t>Additional potable water pumping capacity installed - Resilience - Allocation in full</t>
  </si>
  <si>
    <t>Additional potable water pumping capacity installed - Maintenance - Allocation in full</t>
  </si>
  <si>
    <t>Additional potable water pumping capacity installed - Water quality - Allocation in full</t>
  </si>
  <si>
    <t>New pumping stations built on sewerage network - Network reinforcement (Incumbent) - Allocation in full</t>
  </si>
  <si>
    <t>New pumping stations built on sewerage network - Network reinforcement (Self-lay adoptions) - Allocation in full</t>
  </si>
  <si>
    <t>New pumping stations built on sewerage network - Resilience - Allocation in full</t>
  </si>
  <si>
    <t>New pumping stations built on sewerage network - Maintenance - Allocation in full</t>
  </si>
  <si>
    <t>Existing stations upsized on sewerage network - Network reinforcement (Incumbent) - Allocation in full</t>
  </si>
  <si>
    <t>Existing stations upsized on sewerage network - Network reinforcement (Self-lay adoptions) - Allocation in full</t>
  </si>
  <si>
    <t>Existing stations upsized on sewerage network - Resilience - Allocation in full</t>
  </si>
  <si>
    <t>Existing stations upsized on sewerage network - Maintenance - Allocation in full</t>
  </si>
  <si>
    <t>New pumping capacity installed on sewerage network - Network reinforcement (Incumbent) - Allocation in full</t>
  </si>
  <si>
    <t>New pumping capacity installed on sewerage network - Network reinforcement (Self-lay adoptions) - Allocation in full</t>
  </si>
  <si>
    <t>New pumping capacity installed on sewerage network - Resilience - Allocation in full</t>
  </si>
  <si>
    <t>New pumping capacity installed on sewerage network - Maintenance - Allocation in full</t>
  </si>
  <si>
    <t>CA22_008</t>
  </si>
  <si>
    <t>Reference</t>
  </si>
  <si>
    <t>Item description</t>
  </si>
  <si>
    <t>Model</t>
  </si>
  <si>
    <t>2017-18</t>
  </si>
  <si>
    <t>2018-19</t>
  </si>
  <si>
    <t>2019-20</t>
  </si>
  <si>
    <t>2020-21</t>
  </si>
  <si>
    <t>2021-22</t>
  </si>
  <si>
    <t>Cyclical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</si>
</sst>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0.0"/>
    <numFmt numFmtId="171" formatCode="&quot;£&quot;#,##0.00"/>
    <numFmt numFmtId="172" formatCode="#,##0.000"/>
  </numFmts>
  <fonts count="68">
    <font>
      <sz val="10"/>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2"/>
      <color theme="3"/>
      <name val="Calibri"/>
      <family val="2"/>
    </font>
    <font>
      <sz val="9"/>
      <color theme="1"/>
      <name val="Calibri"/>
      <family val="2"/>
    </font>
    <font>
      <sz val="12"/>
      <color theme="1"/>
      <name val="Calibri"/>
      <family val="2"/>
    </font>
    <font>
      <sz val="11"/>
      <color theme="1"/>
      <name val="Calibri"/>
      <family val="2"/>
    </font>
    <font>
      <sz val="11"/>
      <name val="Calibri"/>
      <family val="2"/>
    </font>
    <font>
      <b/>
      <sz val="12"/>
      <color theme="3"/>
      <name val="Calibri"/>
      <family val="2"/>
    </font>
    <font>
      <sz val="12"/>
      <name val="Calibri"/>
      <family val="2"/>
    </font>
    <font>
      <sz val="18"/>
      <color theme="3"/>
      <name val="Krub"/>
      <family val="2"/>
      <scheme val="minor"/>
    </font>
    <font>
      <sz val="11"/>
      <color theme="1"/>
      <name val="Krub"/>
      <family val="2"/>
      <scheme val="minor"/>
    </font>
    <font>
      <sz val="9"/>
      <color theme="1"/>
      <name val="Arial"/>
      <family val="2"/>
    </font>
    <font>
      <sz val="12"/>
      <name val="Krub"/>
      <family val="2"/>
      <scheme val="minor"/>
    </font>
    <font>
      <sz val="10"/>
      <color rgb="FF0078C9"/>
      <name val="Franklin Gothic Demi"/>
      <family val="2"/>
    </font>
    <font>
      <sz val="18"/>
      <color theme="3"/>
      <name val="Calibri"/>
      <family val="2"/>
    </font>
    <font>
      <sz val="13"/>
      <color theme="2"/>
      <name val="Calibri"/>
      <family val="2"/>
    </font>
    <font>
      <sz val="12"/>
      <color rgb="FF0078C9"/>
      <name val="Calibri"/>
      <family val="2"/>
    </font>
    <font>
      <sz val="12"/>
      <color theme="4"/>
      <name val="Calibri"/>
      <family val="2"/>
    </font>
    <font>
      <sz val="8"/>
      <color theme="1"/>
      <name val="Calibri"/>
      <family val="2"/>
    </font>
    <font>
      <sz val="12"/>
      <color rgb="FF000000"/>
      <name val="Calibri"/>
      <family val="2"/>
    </font>
    <font>
      <sz val="10"/>
      <name val="Franklin Gothic Demi"/>
      <family val="2"/>
    </font>
    <font>
      <sz val="10"/>
      <color rgb="FF000000"/>
      <name val="Franklin Gothic Demi"/>
      <family val="2"/>
    </font>
    <font>
      <sz val="10"/>
      <color indexed="8"/>
      <name val="Arial"/>
      <family val="2"/>
    </font>
    <font>
      <b/>
      <sz val="15"/>
      <color theme="0"/>
      <name val="Calibri"/>
      <family val="2"/>
    </font>
    <font>
      <b/>
      <sz val="13"/>
      <color theme="2"/>
      <name val="Calibri"/>
      <family val="2"/>
    </font>
    <font>
      <sz val="15"/>
      <color theme="0"/>
      <name val="Franklin Gothic Demi"/>
      <family val="2"/>
    </font>
    <font>
      <u/>
      <sz val="10"/>
      <color theme="10"/>
      <name val="Arial"/>
      <family val="2"/>
    </font>
    <font>
      <u/>
      <sz val="11"/>
      <color theme="10"/>
      <name val="Arial"/>
      <family val="2"/>
    </font>
    <font>
      <b/>
      <sz val="11"/>
      <color rgb="FF0078C9"/>
      <name val="Calibri"/>
      <family val="2"/>
    </font>
    <font>
      <sz val="11"/>
      <color rgb="FF0078C9"/>
      <name val="Calibri"/>
      <family val="2"/>
    </font>
    <font>
      <b/>
      <sz val="10"/>
      <color theme="0"/>
      <name val="Calibri"/>
      <family val="2"/>
    </font>
    <font>
      <b/>
      <sz val="10"/>
      <name val="Calibri"/>
      <family val="2"/>
    </font>
    <font>
      <sz val="12"/>
      <color rgb="FF0078C9"/>
      <name val="Arial"/>
      <family val="2"/>
    </font>
    <font>
      <sz val="11"/>
      <color rgb="FF000000"/>
      <name val="Calibri"/>
      <family val="2"/>
    </font>
    <font>
      <sz val="18"/>
      <color theme="0"/>
      <name val="Calibri"/>
      <family val="2"/>
    </font>
    <font>
      <sz val="12"/>
      <color theme="0"/>
      <name val="Calibri"/>
      <family val="2"/>
    </font>
    <font>
      <sz val="12"/>
      <color theme="4"/>
      <name val="Calibri"/>
    </font>
    <font>
      <sz val="12"/>
      <color rgb="FF000000"/>
      <name val="Calibri"/>
    </font>
    <font>
      <sz val="12"/>
      <color rgb="FF0071CE"/>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theme="0"/>
        <bgColor indexed="64"/>
      </patternFill>
    </fill>
    <fill>
      <patternFill patternType="solid">
        <fgColor theme="0" tint="-0.14999847407452621"/>
        <bgColor indexed="64"/>
      </patternFill>
    </fill>
    <fill>
      <patternFill patternType="solid">
        <fgColor rgb="FF00359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E4819"/>
        <bgColor indexed="64"/>
      </patternFill>
    </fill>
    <fill>
      <patternFill patternType="solid">
        <fgColor rgb="FF003479"/>
        <bgColor indexed="64"/>
      </patternFill>
    </fill>
    <fill>
      <patternFill patternType="solid">
        <fgColor rgb="FFB8CA7F"/>
        <bgColor indexed="64"/>
      </patternFill>
    </fill>
    <fill>
      <patternFill patternType="solid">
        <fgColor theme="3"/>
        <bgColor indexed="64"/>
      </patternFill>
    </fill>
    <fill>
      <patternFill patternType="solid">
        <fgColor theme="4" tint="0.79998168889431442"/>
        <bgColor indexed="64"/>
      </patternFill>
    </fill>
    <fill>
      <patternFill patternType="solid">
        <fgColor rgb="FFFFF0D0"/>
        <bgColor rgb="FF000000"/>
      </patternFill>
    </fill>
    <fill>
      <patternFill patternType="solid">
        <fgColor rgb="FF84C8FF"/>
        <bgColor rgb="FF000000"/>
      </patternFill>
    </fill>
    <fill>
      <patternFill patternType="solid">
        <fgColor rgb="FFD9D9D9"/>
        <bgColor rgb="FF000000"/>
      </patternFill>
    </fill>
    <fill>
      <patternFill patternType="solid">
        <fgColor rgb="FFDFE0E1"/>
        <bgColor rgb="FF000000"/>
      </patternFill>
    </fill>
  </fills>
  <borders count="1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n">
        <color theme="0"/>
      </left>
      <right style="thin">
        <color theme="0"/>
      </right>
      <top style="thin">
        <color theme="0"/>
      </top>
      <bottom style="thin">
        <color theme="0"/>
      </bottom>
      <diagonal/>
    </border>
    <border>
      <left style="thick">
        <color rgb="FF808080"/>
      </left>
      <right style="thick">
        <color rgb="FF808080"/>
      </right>
      <top style="thick">
        <color rgb="FF808080"/>
      </top>
      <bottom/>
      <diagonal/>
    </border>
    <border>
      <left style="medium">
        <color rgb="FF857362"/>
      </left>
      <right style="medium">
        <color rgb="FF857362"/>
      </right>
      <top style="medium">
        <color rgb="FF857362"/>
      </top>
      <bottom style="medium">
        <color rgb="FF8573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n">
        <color rgb="FF808080"/>
      </left>
      <right/>
      <top style="thick">
        <color rgb="FF808080"/>
      </top>
      <bottom style="thin">
        <color rgb="FF808080"/>
      </bottom>
      <diagonal/>
    </border>
    <border>
      <left style="thin">
        <color indexed="64"/>
      </left>
      <right style="thin">
        <color indexed="64"/>
      </right>
      <top style="thin">
        <color indexed="64"/>
      </top>
      <bottom style="thin">
        <color indexed="64"/>
      </bottom>
      <diagonal/>
    </border>
    <border>
      <left style="thick">
        <color rgb="FF808080"/>
      </left>
      <right style="thin">
        <color rgb="FF808080"/>
      </right>
      <top/>
      <bottom/>
      <diagonal/>
    </border>
    <border>
      <left style="thin">
        <color rgb="FF808080"/>
      </left>
      <right style="thin">
        <color rgb="FF808080"/>
      </right>
      <top/>
      <bottom/>
      <diagonal/>
    </border>
    <border>
      <left style="thin">
        <color rgb="FF808080"/>
      </left>
      <right style="thick">
        <color rgb="FF808080"/>
      </right>
      <top/>
      <bottom style="thin">
        <color rgb="FF808080"/>
      </bottom>
      <diagonal/>
    </border>
    <border>
      <left style="thick">
        <color rgb="FF808080"/>
      </left>
      <right style="thick">
        <color rgb="FF808080"/>
      </right>
      <top/>
      <bottom/>
      <diagonal/>
    </border>
    <border>
      <left style="thin">
        <color rgb="FF808080"/>
      </left>
      <right style="thick">
        <color rgb="FF808080"/>
      </right>
      <top/>
      <bottom/>
      <diagonal/>
    </border>
    <border>
      <left/>
      <right/>
      <top style="thick">
        <color rgb="FF808080"/>
      </top>
      <bottom/>
      <diagonal/>
    </border>
    <border>
      <left style="thick">
        <color rgb="FF808080"/>
      </left>
      <right/>
      <top style="thick">
        <color rgb="FF808080"/>
      </top>
      <bottom/>
      <diagonal/>
    </border>
    <border>
      <left/>
      <right style="thick">
        <color rgb="FF808080"/>
      </right>
      <top style="thick">
        <color rgb="FF808080"/>
      </top>
      <bottom/>
      <diagonal/>
    </border>
    <border>
      <left/>
      <right/>
      <top style="thick">
        <color theme="5"/>
      </top>
      <bottom/>
      <diagonal/>
    </border>
    <border>
      <left style="thick">
        <color theme="5"/>
      </left>
      <right style="thick">
        <color theme="5"/>
      </right>
      <top style="thick">
        <color rgb="FF808080"/>
      </top>
      <bottom/>
      <diagonal/>
    </border>
    <border>
      <left style="thick">
        <color theme="5"/>
      </left>
      <right style="thick">
        <color theme="5"/>
      </right>
      <top/>
      <bottom style="thick">
        <color theme="5"/>
      </bottom>
      <diagonal/>
    </border>
    <border>
      <left style="thick">
        <color theme="5"/>
      </left>
      <right style="thin">
        <color theme="5"/>
      </right>
      <top style="thick">
        <color theme="5"/>
      </top>
      <bottom/>
      <diagonal/>
    </border>
    <border>
      <left style="thin">
        <color theme="5"/>
      </left>
      <right style="thin">
        <color theme="5"/>
      </right>
      <top style="thick">
        <color theme="5"/>
      </top>
      <bottom/>
      <diagonal/>
    </border>
    <border>
      <left/>
      <right style="thin">
        <color theme="5"/>
      </right>
      <top style="thick">
        <color theme="5"/>
      </top>
      <bottom/>
      <diagonal/>
    </border>
    <border>
      <left style="thin">
        <color rgb="FF808080"/>
      </left>
      <right/>
      <top style="thick">
        <color theme="5"/>
      </top>
      <bottom/>
      <diagonal/>
    </border>
    <border>
      <left/>
      <right style="thick">
        <color theme="5"/>
      </right>
      <top style="thick">
        <color theme="5"/>
      </top>
      <bottom/>
      <diagonal/>
    </border>
    <border>
      <left style="thick">
        <color theme="5"/>
      </left>
      <right style="thin">
        <color theme="5"/>
      </right>
      <top/>
      <bottom style="thick">
        <color theme="5"/>
      </bottom>
      <diagonal/>
    </border>
    <border>
      <left style="thin">
        <color theme="5"/>
      </left>
      <right style="thin">
        <color theme="5"/>
      </right>
      <top/>
      <bottom style="thick">
        <color theme="5"/>
      </bottom>
      <diagonal/>
    </border>
    <border>
      <left/>
      <right style="thin">
        <color theme="5"/>
      </right>
      <top/>
      <bottom style="thick">
        <color theme="5"/>
      </bottom>
      <diagonal/>
    </border>
    <border>
      <left/>
      <right/>
      <top/>
      <bottom style="thick">
        <color theme="5"/>
      </bottom>
      <diagonal/>
    </border>
    <border>
      <left style="thin">
        <color theme="5"/>
      </left>
      <right style="thin">
        <color theme="5"/>
      </right>
      <top style="thin">
        <color theme="5"/>
      </top>
      <bottom style="thick">
        <color theme="5"/>
      </bottom>
      <diagonal/>
    </border>
    <border>
      <left/>
      <right style="thick">
        <color theme="5"/>
      </right>
      <top/>
      <bottom style="thick">
        <color theme="5"/>
      </bottom>
      <diagonal/>
    </border>
    <border>
      <left style="thick">
        <color theme="5"/>
      </left>
      <right/>
      <top style="thick">
        <color theme="5"/>
      </top>
      <bottom/>
      <diagonal/>
    </border>
    <border>
      <left style="thick">
        <color rgb="FF808080"/>
      </left>
      <right style="thick">
        <color rgb="FF808080"/>
      </right>
      <top/>
      <bottom style="thin">
        <color rgb="FF808080"/>
      </bottom>
      <diagonal/>
    </border>
    <border>
      <left style="thick">
        <color rgb="FF808080"/>
      </left>
      <right style="thin">
        <color rgb="FF808080"/>
      </right>
      <top/>
      <bottom style="thin">
        <color rgb="FF808080"/>
      </bottom>
      <diagonal/>
    </border>
    <border>
      <left style="thick">
        <color theme="5"/>
      </left>
      <right/>
      <top style="thick">
        <color theme="5"/>
      </top>
      <bottom style="thick">
        <color theme="5"/>
      </bottom>
      <diagonal/>
    </border>
    <border>
      <left/>
      <right style="thick">
        <color theme="5"/>
      </right>
      <top style="thick">
        <color theme="5"/>
      </top>
      <bottom style="thick">
        <color theme="5"/>
      </bottom>
      <diagonal/>
    </border>
    <border>
      <left style="thick">
        <color rgb="FF808080"/>
      </left>
      <right style="thick">
        <color rgb="FF808080"/>
      </right>
      <top style="thin">
        <color rgb="FF808080"/>
      </top>
      <bottom style="thick">
        <color theme="5"/>
      </bottom>
      <diagonal/>
    </border>
    <border>
      <left style="thick">
        <color rgb="FF808080"/>
      </left>
      <right style="thin">
        <color rgb="FF808080"/>
      </right>
      <top style="thin">
        <color rgb="FF808080"/>
      </top>
      <bottom style="thick">
        <color theme="5"/>
      </bottom>
      <diagonal/>
    </border>
    <border>
      <left style="thin">
        <color rgb="FF808080"/>
      </left>
      <right style="thin">
        <color rgb="FF808080"/>
      </right>
      <top style="thin">
        <color rgb="FF808080"/>
      </top>
      <bottom style="thick">
        <color theme="5"/>
      </bottom>
      <diagonal/>
    </border>
    <border>
      <left style="thin">
        <color rgb="FF808080"/>
      </left>
      <right/>
      <top style="thin">
        <color rgb="FF808080"/>
      </top>
      <bottom style="thick">
        <color theme="5"/>
      </bottom>
      <diagonal/>
    </border>
    <border>
      <left style="thin">
        <color rgb="FF808080"/>
      </left>
      <right style="thick">
        <color rgb="FF808080"/>
      </right>
      <top style="thin">
        <color rgb="FF808080"/>
      </top>
      <bottom style="thick">
        <color theme="5"/>
      </bottom>
      <diagonal/>
    </border>
    <border>
      <left/>
      <right style="thick">
        <color rgb="FF808080"/>
      </right>
      <top style="thick">
        <color theme="5"/>
      </top>
      <bottom/>
      <diagonal/>
    </border>
    <border>
      <left style="thick">
        <color rgb="FF808080"/>
      </left>
      <right style="thin">
        <color rgb="FF808080"/>
      </right>
      <top style="thick">
        <color theme="5"/>
      </top>
      <bottom style="thin">
        <color theme="5"/>
      </bottom>
      <diagonal/>
    </border>
    <border>
      <left style="thick">
        <color theme="5"/>
      </left>
      <right style="thick">
        <color rgb="FF808080"/>
      </right>
      <top style="thick">
        <color theme="5"/>
      </top>
      <bottom style="thin">
        <color rgb="FF808080"/>
      </bottom>
      <diagonal/>
    </border>
    <border>
      <left style="thin">
        <color rgb="FF808080"/>
      </left>
      <right style="thin">
        <color rgb="FF808080"/>
      </right>
      <top style="thick">
        <color theme="5"/>
      </top>
      <bottom style="thin">
        <color rgb="FF808080"/>
      </bottom>
      <diagonal/>
    </border>
    <border>
      <left style="thick">
        <color theme="5"/>
      </left>
      <right style="thick">
        <color rgb="FF808080"/>
      </right>
      <top/>
      <bottom/>
      <diagonal/>
    </border>
    <border>
      <left style="thick">
        <color theme="5"/>
      </left>
      <right style="thick">
        <color rgb="FF808080"/>
      </right>
      <top style="thin">
        <color rgb="FF808080"/>
      </top>
      <bottom style="thick">
        <color theme="5"/>
      </bottom>
      <diagonal/>
    </border>
    <border>
      <left style="thick">
        <color rgb="FF808080"/>
      </left>
      <right style="thin">
        <color rgb="FF808080"/>
      </right>
      <top style="thin">
        <color theme="5"/>
      </top>
      <bottom style="thick">
        <color theme="5"/>
      </bottom>
      <diagonal/>
    </border>
    <border>
      <left style="thin">
        <color rgb="FF808080"/>
      </left>
      <right style="thin">
        <color rgb="FF808080"/>
      </right>
      <top style="thin">
        <color theme="5"/>
      </top>
      <bottom style="thin">
        <color rgb="FF808080"/>
      </bottom>
      <diagonal/>
    </border>
    <border>
      <left style="thin">
        <color rgb="FF808080"/>
      </left>
      <right style="thin">
        <color rgb="FF808080"/>
      </right>
      <top style="thick">
        <color theme="5"/>
      </top>
      <bottom/>
      <diagonal/>
    </border>
    <border>
      <left/>
      <right/>
      <top style="thick">
        <color theme="5"/>
      </top>
      <bottom style="thick">
        <color theme="5"/>
      </bottom>
      <diagonal/>
    </border>
    <border>
      <left style="thin">
        <color indexed="64"/>
      </left>
      <right/>
      <top style="thick">
        <color theme="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808080"/>
      </left>
      <right style="thin">
        <color rgb="FF808080"/>
      </right>
      <top style="thin">
        <color rgb="FF808080"/>
      </top>
      <bottom/>
      <diagonal/>
    </border>
    <border>
      <left/>
      <right/>
      <top/>
      <bottom style="thick">
        <color rgb="FF808080"/>
      </bottom>
      <diagonal/>
    </border>
    <border>
      <left/>
      <right/>
      <top style="thick">
        <color theme="5"/>
      </top>
      <bottom style="thick">
        <color rgb="FF808080"/>
      </bottom>
      <diagonal/>
    </border>
    <border>
      <left style="thick">
        <color theme="5"/>
      </left>
      <right style="thick">
        <color theme="5"/>
      </right>
      <top style="thick">
        <color theme="5"/>
      </top>
      <bottom/>
      <diagonal/>
    </border>
    <border>
      <left style="thin">
        <color theme="5"/>
      </left>
      <right/>
      <top style="thin">
        <color theme="5"/>
      </top>
      <bottom style="thin">
        <color indexed="64"/>
      </bottom>
      <diagonal/>
    </border>
    <border>
      <left/>
      <right/>
      <top style="thin">
        <color theme="5"/>
      </top>
      <bottom style="thin">
        <color indexed="64"/>
      </bottom>
      <diagonal/>
    </border>
    <border>
      <left style="thin">
        <color theme="5"/>
      </left>
      <right/>
      <top style="thin">
        <color indexed="64"/>
      </top>
      <bottom style="thin">
        <color indexed="64"/>
      </bottom>
      <diagonal/>
    </border>
    <border>
      <left style="thin">
        <color theme="5"/>
      </left>
      <right/>
      <top style="thin">
        <color indexed="64"/>
      </top>
      <bottom style="thin">
        <color theme="5"/>
      </bottom>
      <diagonal/>
    </border>
    <border>
      <left/>
      <right/>
      <top style="thin">
        <color indexed="64"/>
      </top>
      <bottom style="thin">
        <color theme="5"/>
      </bottom>
      <diagonal/>
    </border>
    <border>
      <left/>
      <right style="thick">
        <color rgb="FF808080"/>
      </right>
      <top style="thick">
        <color rgb="FF808080"/>
      </top>
      <bottom style="thin">
        <color rgb="FF808080"/>
      </bottom>
      <diagonal/>
    </border>
    <border>
      <left/>
      <right style="thick">
        <color rgb="FF808080"/>
      </right>
      <top style="thin">
        <color rgb="FF808080"/>
      </top>
      <bottom style="thick">
        <color theme="5"/>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theme="5"/>
      </bottom>
      <diagonal/>
    </border>
    <border>
      <left style="thin">
        <color rgb="FF808080"/>
      </left>
      <right style="thin">
        <color rgb="FF808080"/>
      </right>
      <top/>
      <bottom style="thin">
        <color rgb="FF808080"/>
      </bottom>
      <diagonal/>
    </border>
    <border>
      <left style="thick">
        <color rgb="FF808080"/>
      </left>
      <right style="thick">
        <color theme="5"/>
      </right>
      <top/>
      <bottom/>
      <diagonal/>
    </border>
    <border>
      <left/>
      <right style="thin">
        <color indexed="64"/>
      </right>
      <top style="thin">
        <color indexed="64"/>
      </top>
      <bottom style="thick">
        <color theme="5"/>
      </bottom>
      <diagonal/>
    </border>
    <border>
      <left/>
      <right style="thick">
        <color theme="5"/>
      </right>
      <top/>
      <bottom/>
      <diagonal/>
    </border>
    <border>
      <left/>
      <right style="thin">
        <color theme="5"/>
      </right>
      <top/>
      <bottom/>
      <diagonal/>
    </border>
    <border>
      <left/>
      <right style="thin">
        <color theme="5"/>
      </right>
      <top/>
      <bottom style="thin">
        <color indexed="64"/>
      </bottom>
      <diagonal/>
    </border>
    <border>
      <left/>
      <right style="thin">
        <color theme="5"/>
      </right>
      <top style="thin">
        <color theme="5"/>
      </top>
      <bottom style="thin">
        <color indexed="64"/>
      </bottom>
      <diagonal/>
    </border>
    <border>
      <left/>
      <right style="thin">
        <color theme="5"/>
      </right>
      <top style="thin">
        <color indexed="64"/>
      </top>
      <bottom style="thin">
        <color indexed="64"/>
      </bottom>
      <diagonal/>
    </border>
    <border>
      <left/>
      <right style="thin">
        <color theme="5"/>
      </right>
      <top style="thin">
        <color indexed="64"/>
      </top>
      <bottom style="thin">
        <color theme="5"/>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rgb="FF808080"/>
      </right>
      <top style="thin">
        <color rgb="FF80808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808080"/>
      </right>
      <top/>
      <bottom style="thin">
        <color indexed="64"/>
      </bottom>
      <diagonal/>
    </border>
    <border>
      <left/>
      <right style="thick">
        <color rgb="FF808080"/>
      </right>
      <top style="thin">
        <color rgb="FF808080"/>
      </top>
      <bottom style="thick">
        <color rgb="FF63656A"/>
      </bottom>
      <diagonal/>
    </border>
    <border>
      <left style="thin">
        <color indexed="64"/>
      </left>
      <right style="thin">
        <color indexed="64"/>
      </right>
      <top style="thin">
        <color indexed="64"/>
      </top>
      <bottom style="thick">
        <color rgb="FF63656A"/>
      </bottom>
      <diagonal/>
    </border>
    <border>
      <left/>
      <right/>
      <top/>
      <bottom style="thick">
        <color rgb="FF63656A"/>
      </bottom>
      <diagonal/>
    </border>
    <border>
      <left style="thin">
        <color rgb="FF808080"/>
      </left>
      <right style="thin">
        <color rgb="FF808080"/>
      </right>
      <top style="thin">
        <color rgb="FF808080"/>
      </top>
      <bottom style="thick">
        <color rgb="FF63656A"/>
      </bottom>
      <diagonal/>
    </border>
    <border>
      <left style="thin">
        <color rgb="FF808080"/>
      </left>
      <right style="thick">
        <color rgb="FF808080"/>
      </right>
      <top style="thin">
        <color rgb="FF808080"/>
      </top>
      <bottom style="thick">
        <color rgb="FF63656A"/>
      </bottom>
      <diagonal/>
    </border>
    <border>
      <left style="thin">
        <color indexed="64"/>
      </left>
      <right style="thin">
        <color indexed="64"/>
      </right>
      <top style="thick">
        <color rgb="FF63656A"/>
      </top>
      <bottom style="thin">
        <color indexed="64"/>
      </bottom>
      <diagonal/>
    </border>
    <border>
      <left style="thin">
        <color rgb="FF808080"/>
      </left>
      <right style="thin">
        <color rgb="FF808080"/>
      </right>
      <top style="thick">
        <color rgb="FF63656A"/>
      </top>
      <bottom style="thin">
        <color indexed="64"/>
      </bottom>
      <diagonal/>
    </border>
    <border>
      <left style="thin">
        <color rgb="FF808080"/>
      </left>
      <right style="thin">
        <color indexed="64"/>
      </right>
      <top style="thick">
        <color rgb="FF63656A"/>
      </top>
      <bottom style="thin">
        <color indexed="64"/>
      </bottom>
      <diagonal/>
    </border>
    <border>
      <left style="thin">
        <color rgb="FF808080"/>
      </left>
      <right style="thick">
        <color rgb="FF63656A"/>
      </right>
      <top style="thick">
        <color rgb="FF63656A"/>
      </top>
      <bottom style="thin">
        <color rgb="FF808080"/>
      </bottom>
      <diagonal/>
    </border>
    <border>
      <left style="thick">
        <color rgb="FF63656A"/>
      </left>
      <right style="thin">
        <color rgb="FF63656A"/>
      </right>
      <top style="thick">
        <color rgb="FF63656A"/>
      </top>
      <bottom style="thin">
        <color indexed="64"/>
      </bottom>
      <diagonal/>
    </border>
    <border>
      <left/>
      <right style="thin">
        <color indexed="64"/>
      </right>
      <top style="thick">
        <color rgb="FF63656A"/>
      </top>
      <bottom style="thin">
        <color indexed="64"/>
      </bottom>
      <diagonal/>
    </border>
    <border>
      <left style="thin">
        <color rgb="FF808080"/>
      </left>
      <right style="thin">
        <color rgb="FF808080"/>
      </right>
      <top style="thick">
        <color rgb="FF63656A"/>
      </top>
      <bottom style="thin">
        <color rgb="FF808080"/>
      </bottom>
      <diagonal/>
    </border>
    <border>
      <left style="thin">
        <color indexed="64"/>
      </left>
      <right style="thin">
        <color rgb="FF808080"/>
      </right>
      <top style="thick">
        <color rgb="FF63656A"/>
      </top>
      <bottom style="thin">
        <color indexed="64"/>
      </bottom>
      <diagonal/>
    </border>
    <border>
      <left style="thin">
        <color rgb="FF808080"/>
      </left>
      <right style="thick">
        <color rgb="FF63656A"/>
      </right>
      <top/>
      <bottom style="thin">
        <color indexed="64"/>
      </bottom>
      <diagonal/>
    </border>
    <border>
      <left style="thin">
        <color indexed="64"/>
      </left>
      <right style="thin">
        <color indexed="64"/>
      </right>
      <top/>
      <bottom style="thick">
        <color rgb="FF63656A"/>
      </bottom>
      <diagonal/>
    </border>
    <border>
      <left style="thin">
        <color rgb="FF808080"/>
      </left>
      <right style="thin">
        <color rgb="FF808080"/>
      </right>
      <top/>
      <bottom style="thick">
        <color rgb="FF63656A"/>
      </bottom>
      <diagonal/>
    </border>
    <border>
      <left style="thin">
        <color rgb="FF808080"/>
      </left>
      <right style="thick">
        <color rgb="FF63656A"/>
      </right>
      <top/>
      <bottom style="thick">
        <color rgb="FF63656A"/>
      </bottom>
      <diagonal/>
    </border>
    <border>
      <left style="thin">
        <color rgb="FF808080"/>
      </left>
      <right style="thin">
        <color rgb="FF808080"/>
      </right>
      <top style="thick">
        <color rgb="FF63656A"/>
      </top>
      <bottom/>
      <diagonal/>
    </border>
    <border>
      <left style="thick">
        <color rgb="FF63656A"/>
      </left>
      <right style="thin">
        <color indexed="64"/>
      </right>
      <top style="thick">
        <color rgb="FF63656A"/>
      </top>
      <bottom style="thin">
        <color indexed="64"/>
      </bottom>
      <diagonal/>
    </border>
    <border>
      <left style="thin">
        <color rgb="FF808080"/>
      </left>
      <right style="thin">
        <color rgb="FF63656A"/>
      </right>
      <top style="thin">
        <color rgb="FF63656A"/>
      </top>
      <bottom style="thin">
        <color rgb="FF63656A"/>
      </bottom>
      <diagonal/>
    </border>
    <border>
      <left/>
      <right style="thick">
        <color rgb="FF63656A"/>
      </right>
      <top/>
      <bottom style="thin">
        <color rgb="FF808080"/>
      </bottom>
      <diagonal/>
    </border>
    <border>
      <left style="thin">
        <color rgb="FF808080"/>
      </left>
      <right style="thin">
        <color rgb="FF63656A"/>
      </right>
      <top style="thin">
        <color rgb="FF63656A"/>
      </top>
      <bottom style="thick">
        <color rgb="FF63656A"/>
      </bottom>
      <diagonal/>
    </border>
    <border>
      <left style="thin">
        <color rgb="FF808080"/>
      </left>
      <right style="thick">
        <color rgb="FF63656A"/>
      </right>
      <top style="thin">
        <color rgb="FF808080"/>
      </top>
      <bottom style="thick">
        <color rgb="FF63656A"/>
      </bottom>
      <diagonal/>
    </border>
    <border>
      <left style="thin">
        <color indexed="64"/>
      </left>
      <right style="thick">
        <color rgb="FF63656A"/>
      </right>
      <top style="thick">
        <color rgb="FF63656A"/>
      </top>
      <bottom style="thin">
        <color rgb="FF808080"/>
      </bottom>
      <diagonal/>
    </border>
    <border>
      <left style="thin">
        <color indexed="64"/>
      </left>
      <right style="thick">
        <color rgb="FF63656A"/>
      </right>
      <top style="thin">
        <color rgb="FF808080"/>
      </top>
      <bottom style="thick">
        <color rgb="FF63656A"/>
      </bottom>
      <diagonal/>
    </border>
    <border>
      <left style="thin">
        <color indexed="64"/>
      </left>
      <right style="thin">
        <color indexed="64"/>
      </right>
      <top style="thick">
        <color rgb="FF63656A"/>
      </top>
      <bottom/>
      <diagonal/>
    </border>
    <border>
      <left style="thin">
        <color rgb="FF808080"/>
      </left>
      <right/>
      <top style="thick">
        <color rgb="FF63656A"/>
      </top>
      <bottom/>
      <diagonal/>
    </border>
    <border>
      <left style="thick">
        <color rgb="FF63656A"/>
      </left>
      <right style="thin">
        <color indexed="64"/>
      </right>
      <top style="thick">
        <color rgb="FF63656A"/>
      </top>
      <bottom/>
      <diagonal/>
    </border>
    <border>
      <left style="thin">
        <color rgb="FF808080"/>
      </left>
      <right style="thick">
        <color rgb="FF63656A"/>
      </right>
      <top style="thick">
        <color rgb="FF63656A"/>
      </top>
      <bottom/>
      <diagonal/>
    </border>
    <border>
      <left style="thin">
        <color indexed="64"/>
      </left>
      <right style="thin">
        <color indexed="64"/>
      </right>
      <top style="thin">
        <color rgb="FF63656A"/>
      </top>
      <bottom style="thin">
        <color indexed="64"/>
      </bottom>
      <diagonal/>
    </border>
    <border>
      <left style="thin">
        <color rgb="FF808080"/>
      </left>
      <right style="thin">
        <color rgb="FF808080"/>
      </right>
      <top style="thin">
        <color rgb="FF63656A"/>
      </top>
      <bottom style="thin">
        <color rgb="FF808080"/>
      </bottom>
      <diagonal/>
    </border>
    <border>
      <left style="thin">
        <color rgb="FF808080"/>
      </left>
      <right/>
      <top style="thin">
        <color rgb="FF63656A"/>
      </top>
      <bottom style="thin">
        <color rgb="FF808080"/>
      </bottom>
      <diagonal/>
    </border>
    <border>
      <left style="thick">
        <color rgb="FF63656A"/>
      </left>
      <right style="thin">
        <color indexed="64"/>
      </right>
      <top style="thin">
        <color rgb="FF63656A"/>
      </top>
      <bottom style="thin">
        <color indexed="64"/>
      </bottom>
      <diagonal/>
    </border>
    <border>
      <left style="thin">
        <color rgb="FF808080"/>
      </left>
      <right style="thick">
        <color rgb="FF63656A"/>
      </right>
      <top style="thin">
        <color rgb="FF63656A"/>
      </top>
      <bottom style="thin">
        <color rgb="FF808080"/>
      </bottom>
      <diagonal/>
    </border>
    <border>
      <left style="thin">
        <color indexed="64"/>
      </left>
      <right style="thin">
        <color indexed="64"/>
      </right>
      <top style="thin">
        <color rgb="FF63656A"/>
      </top>
      <bottom style="thick">
        <color rgb="FF63656A"/>
      </bottom>
      <diagonal/>
    </border>
    <border>
      <left style="thin">
        <color rgb="FF808080"/>
      </left>
      <right style="thin">
        <color rgb="FF808080"/>
      </right>
      <top style="thin">
        <color rgb="FF63656A"/>
      </top>
      <bottom style="thick">
        <color rgb="FF63656A"/>
      </bottom>
      <diagonal/>
    </border>
    <border>
      <left style="thin">
        <color rgb="FF808080"/>
      </left>
      <right/>
      <top style="thin">
        <color rgb="FF63656A"/>
      </top>
      <bottom style="thick">
        <color rgb="FF63656A"/>
      </bottom>
      <diagonal/>
    </border>
    <border>
      <left style="thick">
        <color rgb="FF63656A"/>
      </left>
      <right style="thin">
        <color indexed="64"/>
      </right>
      <top style="thin">
        <color rgb="FF63656A"/>
      </top>
      <bottom style="thick">
        <color rgb="FF63656A"/>
      </bottom>
      <diagonal/>
    </border>
    <border>
      <left style="thin">
        <color rgb="FF808080"/>
      </left>
      <right style="thick">
        <color rgb="FF63656A"/>
      </right>
      <top style="thin">
        <color rgb="FF63656A"/>
      </top>
      <bottom style="thick">
        <color rgb="FF63656A"/>
      </bottom>
      <diagonal/>
    </border>
    <border>
      <left style="thin">
        <color rgb="FF808080"/>
      </left>
      <right style="thick">
        <color rgb="FF63656A"/>
      </right>
      <top/>
      <bottom/>
      <diagonal/>
    </border>
  </borders>
  <cellStyleXfs count="93">
    <xf numFmtId="0" fontId="0" fillId="0" borderId="0"/>
    <xf numFmtId="164" fontId="4" fillId="0" borderId="0" applyFont="0" applyFill="0" applyBorder="0" applyAlignment="0" applyProtection="0"/>
    <xf numFmtId="10"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6" fillId="45" borderId="0" applyNumberFormat="0" applyBorder="0" applyAlignment="0" applyProtection="0"/>
    <xf numFmtId="0" fontId="4"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5" fontId="4" fillId="42" borderId="0" applyNumberFormat="0" applyFont="0" applyBorder="0" applyAlignment="0" applyProtection="0"/>
    <xf numFmtId="0" fontId="4" fillId="43" borderId="0" applyNumberFormat="0" applyFont="0" applyBorder="0" applyAlignment="0" applyProtection="0"/>
    <xf numFmtId="166" fontId="26" fillId="0" borderId="0" applyNumberFormat="0" applyProtection="0">
      <alignment vertical="top"/>
    </xf>
    <xf numFmtId="166" fontId="27" fillId="0" borderId="0" applyNumberFormat="0" applyProtection="0">
      <alignment vertical="top"/>
    </xf>
    <xf numFmtId="166" fontId="20" fillId="44" borderId="0" applyNumberFormat="0" applyProtection="0">
      <alignment vertical="top"/>
    </xf>
    <xf numFmtId="9" fontId="4" fillId="0" borderId="0" applyFont="0" applyFill="0" applyBorder="0" applyAlignment="0" applyProtection="0"/>
    <xf numFmtId="0" fontId="28" fillId="0" borderId="0" applyNumberFormat="0" applyFill="0" applyBorder="0" applyProtection="0">
      <alignment vertical="top"/>
    </xf>
    <xf numFmtId="167" fontId="20" fillId="0" borderId="0" applyFont="0" applyFill="0" applyBorder="0" applyProtection="0">
      <alignment vertical="top"/>
    </xf>
    <xf numFmtId="168" fontId="20" fillId="0" borderId="0" applyFont="0" applyFill="0" applyBorder="0" applyProtection="0">
      <alignment vertical="top"/>
    </xf>
    <xf numFmtId="169" fontId="20" fillId="0" borderId="0" applyFont="0" applyFill="0" applyBorder="0" applyProtection="0">
      <alignment vertical="top"/>
    </xf>
    <xf numFmtId="0" fontId="21" fillId="0" borderId="0"/>
    <xf numFmtId="0" fontId="22" fillId="0" borderId="0"/>
    <xf numFmtId="0" fontId="23" fillId="0" borderId="0"/>
    <xf numFmtId="168" fontId="24" fillId="0" borderId="0" applyNumberFormat="0" applyFill="0" applyBorder="0" applyProtection="0">
      <alignment vertical="top"/>
    </xf>
    <xf numFmtId="0" fontId="25"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29" fillId="0" borderId="0"/>
    <xf numFmtId="0" fontId="3" fillId="0" borderId="0"/>
    <xf numFmtId="0" fontId="6" fillId="0" borderId="1" applyNumberFormat="0" applyFill="0" applyAlignment="0" applyProtection="0"/>
    <xf numFmtId="0" fontId="7" fillId="0" borderId="2" applyNumberFormat="0" applyFill="0" applyAlignment="0" applyProtection="0"/>
    <xf numFmtId="0" fontId="3" fillId="0" borderId="0"/>
    <xf numFmtId="0" fontId="20" fillId="0" borderId="0"/>
    <xf numFmtId="0" fontId="40" fillId="53" borderId="0" applyBorder="0"/>
    <xf numFmtId="0" fontId="3" fillId="0" borderId="0"/>
    <xf numFmtId="171" fontId="54" fillId="54" borderId="0" applyNumberFormat="0">
      <alignment horizontal="left"/>
    </xf>
    <xf numFmtId="0" fontId="42" fillId="46" borderId="0" applyNumberFormat="0"/>
    <xf numFmtId="0" fontId="55" fillId="0" borderId="0" applyNumberFormat="0" applyFill="0" applyBorder="0" applyAlignment="0" applyProtection="0"/>
    <xf numFmtId="0" fontId="39" fillId="0" borderId="0"/>
    <xf numFmtId="0" fontId="3" fillId="0" borderId="0"/>
    <xf numFmtId="0" fontId="56" fillId="0" borderId="0" applyNumberFormat="0" applyFill="0" applyBorder="0" applyAlignment="0" applyProtection="0"/>
    <xf numFmtId="0" fontId="2" fillId="0" borderId="0"/>
    <xf numFmtId="16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3">
    <xf numFmtId="0" fontId="0" fillId="0" borderId="0" xfId="0"/>
    <xf numFmtId="0" fontId="39" fillId="0" borderId="0" xfId="74" applyFont="1"/>
    <xf numFmtId="0" fontId="39" fillId="0" borderId="0" xfId="74" applyFont="1" applyAlignment="1">
      <alignment vertical="center"/>
    </xf>
    <xf numFmtId="0" fontId="38" fillId="0" borderId="0" xfId="72" applyFont="1" applyBorder="1" applyAlignment="1">
      <alignment vertical="center" wrapText="1"/>
    </xf>
    <xf numFmtId="0" fontId="34" fillId="0" borderId="0" xfId="74" applyFont="1"/>
    <xf numFmtId="0" fontId="44" fillId="0" borderId="0" xfId="73" applyFont="1" applyFill="1" applyBorder="1" applyAlignment="1">
      <alignment horizontal="center" vertical="center"/>
    </xf>
    <xf numFmtId="0" fontId="47" fillId="53" borderId="14" xfId="76" applyFont="1" applyBorder="1" applyAlignment="1">
      <alignment horizontal="center" vertical="center"/>
    </xf>
    <xf numFmtId="0" fontId="52" fillId="49" borderId="0" xfId="72" applyFont="1" applyFill="1" applyBorder="1" applyAlignment="1">
      <alignment vertical="center"/>
    </xf>
    <xf numFmtId="0" fontId="53" fillId="49" borderId="0" xfId="73" applyFont="1" applyFill="1" applyBorder="1" applyAlignment="1">
      <alignment horizontal="center" vertical="center"/>
    </xf>
    <xf numFmtId="0" fontId="0" fillId="47" borderId="0" xfId="0" applyFill="1"/>
    <xf numFmtId="0" fontId="39" fillId="0" borderId="0" xfId="0" applyFont="1"/>
    <xf numFmtId="0" fontId="39" fillId="0" borderId="0" xfId="0" applyFont="1" applyAlignment="1">
      <alignment vertical="center"/>
    </xf>
    <xf numFmtId="0" fontId="39" fillId="47" borderId="0" xfId="0" applyFont="1" applyFill="1"/>
    <xf numFmtId="0" fontId="52" fillId="49" borderId="0" xfId="78" applyNumberFormat="1" applyFont="1" applyFill="1" applyAlignment="1">
      <alignment horizontal="left" vertical="center"/>
    </xf>
    <xf numFmtId="0" fontId="30" fillId="47" borderId="0" xfId="0" applyFont="1" applyFill="1"/>
    <xf numFmtId="0" fontId="39" fillId="0" borderId="0" xfId="74" applyFont="1" applyAlignment="1">
      <alignment horizontal="left"/>
    </xf>
    <xf numFmtId="0" fontId="39" fillId="0" borderId="0" xfId="74" applyFont="1" applyAlignment="1">
      <alignment horizontal="left" vertical="top"/>
    </xf>
    <xf numFmtId="0" fontId="30" fillId="0" borderId="0" xfId="74" applyFont="1" applyAlignment="1">
      <alignment horizontal="left"/>
    </xf>
    <xf numFmtId="0" fontId="34" fillId="0" borderId="0" xfId="74" applyFont="1" applyAlignment="1">
      <alignment horizontal="left"/>
    </xf>
    <xf numFmtId="0" fontId="45" fillId="46" borderId="17" xfId="79" applyFont="1" applyBorder="1" applyAlignment="1">
      <alignment vertical="center" wrapText="1"/>
    </xf>
    <xf numFmtId="0" fontId="45" fillId="46" borderId="19" xfId="79" applyFont="1" applyBorder="1" applyAlignment="1">
      <alignment vertical="center" wrapText="1"/>
    </xf>
    <xf numFmtId="0" fontId="45" fillId="46" borderId="18" xfId="79" applyFont="1" applyBorder="1" applyAlignment="1">
      <alignment vertical="center" wrapText="1"/>
    </xf>
    <xf numFmtId="0" fontId="34" fillId="0" borderId="20" xfId="74" applyFont="1" applyBorder="1" applyAlignment="1">
      <alignment horizontal="left" vertical="top"/>
    </xf>
    <xf numFmtId="0" fontId="34" fillId="0" borderId="21" xfId="74" applyFont="1" applyBorder="1" applyAlignment="1">
      <alignment horizontal="left" vertical="top"/>
    </xf>
    <xf numFmtId="0" fontId="34" fillId="0" borderId="22" xfId="74" applyFont="1" applyBorder="1" applyAlignment="1">
      <alignment horizontal="left" vertical="top"/>
    </xf>
    <xf numFmtId="0" fontId="34" fillId="0" borderId="0" xfId="74" applyFont="1" applyAlignment="1">
      <alignment horizontal="left" vertical="top"/>
    </xf>
    <xf numFmtId="0" fontId="34" fillId="0" borderId="23" xfId="74" applyFont="1" applyBorder="1" applyAlignment="1">
      <alignment horizontal="left" vertical="top"/>
    </xf>
    <xf numFmtId="0" fontId="34" fillId="0" borderId="24" xfId="74" applyFont="1" applyBorder="1" applyAlignment="1">
      <alignment horizontal="left" vertical="top"/>
    </xf>
    <xf numFmtId="0" fontId="34" fillId="0" borderId="25" xfId="74" applyFont="1" applyBorder="1" applyAlignment="1">
      <alignment horizontal="left" vertical="top"/>
    </xf>
    <xf numFmtId="0" fontId="34" fillId="0" borderId="26" xfId="74" applyFont="1" applyBorder="1" applyAlignment="1">
      <alignment horizontal="left" vertical="top"/>
    </xf>
    <xf numFmtId="0" fontId="34" fillId="0" borderId="27" xfId="74" applyFont="1" applyBorder="1" applyAlignment="1">
      <alignment horizontal="left" vertical="top"/>
    </xf>
    <xf numFmtId="0" fontId="34" fillId="0" borderId="28" xfId="74" applyFont="1" applyBorder="1" applyAlignment="1">
      <alignment horizontal="left" vertical="top"/>
    </xf>
    <xf numFmtId="0" fontId="34" fillId="0" borderId="29" xfId="74" applyFont="1" applyBorder="1"/>
    <xf numFmtId="0" fontId="34" fillId="0" borderId="30" xfId="74" applyFont="1" applyBorder="1"/>
    <xf numFmtId="0" fontId="34" fillId="0" borderId="31" xfId="74" applyFont="1" applyBorder="1"/>
    <xf numFmtId="0" fontId="34" fillId="0" borderId="32" xfId="74" applyFont="1" applyBorder="1"/>
    <xf numFmtId="0" fontId="34" fillId="0" borderId="33" xfId="74" applyFont="1" applyBorder="1"/>
    <xf numFmtId="0" fontId="34" fillId="0" borderId="34" xfId="74" applyFont="1" applyBorder="1"/>
    <xf numFmtId="0" fontId="34" fillId="0" borderId="35" xfId="74" applyFont="1" applyBorder="1"/>
    <xf numFmtId="0" fontId="34" fillId="0" borderId="36" xfId="74" applyFont="1" applyBorder="1"/>
    <xf numFmtId="0" fontId="34" fillId="51" borderId="16" xfId="74" applyFont="1" applyFill="1" applyBorder="1" applyAlignment="1" applyProtection="1">
      <alignment horizontal="center" vertical="center"/>
      <protection locked="0"/>
    </xf>
    <xf numFmtId="0" fontId="34" fillId="47" borderId="0" xfId="0" applyFont="1" applyFill="1"/>
    <xf numFmtId="0" fontId="34" fillId="47" borderId="0" xfId="0" applyFont="1" applyFill="1" applyAlignment="1">
      <alignment horizontal="center"/>
    </xf>
    <xf numFmtId="0" fontId="34" fillId="47" borderId="0" xfId="0" applyFont="1" applyFill="1" applyAlignment="1">
      <alignment horizontal="left" vertical="center"/>
    </xf>
    <xf numFmtId="0" fontId="52" fillId="49" borderId="0" xfId="78" applyNumberFormat="1" applyFont="1" applyFill="1" applyAlignment="1">
      <alignment vertical="center"/>
    </xf>
    <xf numFmtId="0" fontId="55" fillId="0" borderId="38" xfId="80" applyFill="1" applyBorder="1"/>
    <xf numFmtId="0" fontId="55" fillId="0" borderId="23" xfId="80" applyBorder="1" applyAlignment="1" applyProtection="1">
      <alignment horizontal="left" vertical="top"/>
    </xf>
    <xf numFmtId="0" fontId="57" fillId="46" borderId="17" xfId="79" applyFont="1" applyBorder="1" applyAlignment="1">
      <alignment horizontal="left" vertical="center" wrapText="1"/>
    </xf>
    <xf numFmtId="0" fontId="58" fillId="46" borderId="37" xfId="79" applyFont="1" applyBorder="1" applyAlignment="1">
      <alignment horizontal="center" vertical="center" wrapText="1"/>
    </xf>
    <xf numFmtId="0" fontId="58" fillId="46" borderId="19" xfId="79" applyFont="1" applyBorder="1" applyAlignment="1">
      <alignment horizontal="center" vertical="center" wrapText="1"/>
    </xf>
    <xf numFmtId="0" fontId="58" fillId="46" borderId="18" xfId="79" applyFont="1" applyBorder="1" applyAlignment="1">
      <alignment horizontal="center" vertical="center" wrapText="1"/>
    </xf>
    <xf numFmtId="0" fontId="35" fillId="0" borderId="39" xfId="80" applyFont="1" applyBorder="1" applyAlignment="1" applyProtection="1">
      <alignment horizontal="left" vertical="top"/>
    </xf>
    <xf numFmtId="0" fontId="59" fillId="55" borderId="21" xfId="0" applyFont="1" applyFill="1" applyBorder="1" applyAlignment="1">
      <alignment horizontal="center" vertical="center" wrapText="1"/>
    </xf>
    <xf numFmtId="0" fontId="60" fillId="0" borderId="40" xfId="80" applyFont="1" applyBorder="1" applyAlignment="1" applyProtection="1">
      <alignment horizontal="center" vertical="top"/>
    </xf>
    <xf numFmtId="0" fontId="59" fillId="55" borderId="24" xfId="0" applyFont="1" applyFill="1" applyBorder="1" applyAlignment="1">
      <alignment horizontal="center" vertical="center" wrapText="1"/>
    </xf>
    <xf numFmtId="0" fontId="60" fillId="0" borderId="41" xfId="80" applyFont="1" applyBorder="1" applyAlignment="1" applyProtection="1">
      <alignment horizontal="center" vertical="top"/>
    </xf>
    <xf numFmtId="0" fontId="39" fillId="0" borderId="0" xfId="82" applyFont="1"/>
    <xf numFmtId="0" fontId="34" fillId="0" borderId="0" xfId="82" applyFont="1"/>
    <xf numFmtId="0" fontId="35" fillId="0" borderId="45" xfId="82" applyFont="1" applyBorder="1" applyAlignment="1">
      <alignment horizontal="left" vertical="top" wrapText="1"/>
    </xf>
    <xf numFmtId="0" fontId="35" fillId="0" borderId="0" xfId="82" applyFont="1" applyAlignment="1">
      <alignment horizontal="left" vertical="top" wrapText="1"/>
    </xf>
    <xf numFmtId="0" fontId="35" fillId="0" borderId="46" xfId="82" applyFont="1" applyBorder="1" applyAlignment="1">
      <alignment horizontal="left" vertical="top" wrapText="1"/>
    </xf>
    <xf numFmtId="0" fontId="41" fillId="0" borderId="0" xfId="84" applyFont="1" applyAlignment="1">
      <alignment vertical="center"/>
    </xf>
    <xf numFmtId="0" fontId="41" fillId="0" borderId="0" xfId="84" applyFont="1" applyAlignment="1">
      <alignment vertical="center" wrapText="1"/>
    </xf>
    <xf numFmtId="0" fontId="37" fillId="0" borderId="0" xfId="84" applyFont="1" applyAlignment="1">
      <alignment vertical="center"/>
    </xf>
    <xf numFmtId="0" fontId="37" fillId="0" borderId="0" xfId="84" applyFont="1" applyAlignment="1">
      <alignment horizontal="left" vertical="center" wrapText="1"/>
    </xf>
    <xf numFmtId="0" fontId="37" fillId="0" borderId="0" xfId="84" applyFont="1" applyAlignment="1">
      <alignment vertical="center" wrapText="1"/>
    </xf>
    <xf numFmtId="0" fontId="37" fillId="48" borderId="0" xfId="84" applyFont="1" applyFill="1" applyAlignment="1">
      <alignment vertical="center"/>
    </xf>
    <xf numFmtId="0" fontId="32" fillId="50" borderId="0" xfId="84" applyFont="1" applyFill="1" applyAlignment="1">
      <alignment horizontal="center" vertical="center"/>
    </xf>
    <xf numFmtId="0" fontId="48" fillId="0" borderId="10" xfId="84" applyFont="1" applyBorder="1" applyAlignment="1">
      <alignment horizontal="left" vertical="center" wrapText="1"/>
    </xf>
    <xf numFmtId="0" fontId="37" fillId="0" borderId="13" xfId="84" applyFont="1" applyBorder="1" applyAlignment="1" applyProtection="1">
      <alignment vertical="center"/>
      <protection locked="0"/>
    </xf>
    <xf numFmtId="0" fontId="48" fillId="0" borderId="11" xfId="84" applyFont="1" applyBorder="1" applyAlignment="1">
      <alignment horizontal="center" vertical="center" wrapText="1"/>
    </xf>
    <xf numFmtId="0" fontId="46" fillId="0" borderId="0" xfId="84" applyFont="1" applyAlignment="1">
      <alignment horizontal="center" vertical="center" wrapText="1"/>
    </xf>
    <xf numFmtId="0" fontId="46" fillId="46" borderId="15" xfId="84" applyFont="1" applyFill="1" applyBorder="1" applyAlignment="1">
      <alignment horizontal="left" vertical="center" wrapText="1"/>
    </xf>
    <xf numFmtId="0" fontId="32" fillId="0" borderId="0" xfId="84" applyFont="1" applyAlignment="1">
      <alignment horizontal="center" vertical="center"/>
    </xf>
    <xf numFmtId="1" fontId="37" fillId="0" borderId="0" xfId="84" applyNumberFormat="1" applyFont="1" applyAlignment="1">
      <alignment vertical="center"/>
    </xf>
    <xf numFmtId="0" fontId="46" fillId="0" borderId="0" xfId="84" applyFont="1" applyAlignment="1">
      <alignment horizontal="left" vertical="center" wrapText="1"/>
    </xf>
    <xf numFmtId="0" fontId="33" fillId="0" borderId="0" xfId="84" applyFont="1" applyAlignment="1">
      <alignment vertical="center"/>
    </xf>
    <xf numFmtId="0" fontId="34" fillId="0" borderId="0" xfId="84" applyFont="1" applyAlignment="1">
      <alignment vertical="center"/>
    </xf>
    <xf numFmtId="0" fontId="34" fillId="0" borderId="0" xfId="84" applyFont="1" applyAlignment="1">
      <alignment vertical="center" wrapText="1"/>
    </xf>
    <xf numFmtId="0" fontId="39" fillId="0" borderId="0" xfId="84" applyFont="1" applyAlignment="1">
      <alignment vertical="center"/>
    </xf>
    <xf numFmtId="0" fontId="43" fillId="0" borderId="0" xfId="72" applyFont="1" applyBorder="1" applyAlignment="1">
      <alignment vertical="center"/>
    </xf>
    <xf numFmtId="0" fontId="48" fillId="0" borderId="63" xfId="84" applyFont="1" applyBorder="1" applyAlignment="1">
      <alignment horizontal="left" vertical="center" wrapText="1"/>
    </xf>
    <xf numFmtId="0" fontId="48" fillId="0" borderId="64" xfId="84" applyFont="1" applyBorder="1" applyAlignment="1">
      <alignment horizontal="center" vertical="center" wrapText="1"/>
    </xf>
    <xf numFmtId="0" fontId="37" fillId="0" borderId="66" xfId="84" applyFont="1" applyBorder="1" applyAlignment="1" applyProtection="1">
      <alignment vertical="center"/>
      <protection locked="0"/>
    </xf>
    <xf numFmtId="0" fontId="37" fillId="0" borderId="71" xfId="84" applyFont="1" applyBorder="1" applyAlignment="1">
      <alignment vertical="center"/>
    </xf>
    <xf numFmtId="0" fontId="36" fillId="0" borderId="71" xfId="73" applyFont="1" applyFill="1" applyBorder="1" applyAlignment="1">
      <alignment horizontal="left" vertical="center" wrapText="1"/>
    </xf>
    <xf numFmtId="0" fontId="46" fillId="46" borderId="83" xfId="84" applyFont="1" applyFill="1" applyBorder="1" applyAlignment="1">
      <alignment horizontal="center" vertical="center" wrapText="1"/>
    </xf>
    <xf numFmtId="0" fontId="31" fillId="0" borderId="86" xfId="73" applyFont="1" applyBorder="1" applyAlignment="1">
      <alignment horizontal="center" vertical="center" wrapText="1"/>
    </xf>
    <xf numFmtId="0" fontId="48" fillId="0" borderId="87" xfId="84" applyFont="1" applyBorder="1" applyAlignment="1">
      <alignment horizontal="left" vertical="center" wrapText="1"/>
    </xf>
    <xf numFmtId="0" fontId="31" fillId="0" borderId="90" xfId="73" applyFont="1" applyBorder="1" applyAlignment="1">
      <alignment horizontal="center" vertical="center" wrapText="1"/>
    </xf>
    <xf numFmtId="0" fontId="48" fillId="0" borderId="91" xfId="84" applyFont="1" applyBorder="1" applyAlignment="1">
      <alignment horizontal="left" vertical="center" wrapText="1"/>
    </xf>
    <xf numFmtId="0" fontId="48" fillId="0" borderId="92" xfId="84" applyFont="1" applyBorder="1" applyAlignment="1">
      <alignment horizontal="center" vertical="center" wrapText="1"/>
    </xf>
    <xf numFmtId="0" fontId="48" fillId="0" borderId="96" xfId="84" applyFont="1" applyBorder="1" applyAlignment="1">
      <alignment horizontal="left" vertical="center" wrapText="1"/>
    </xf>
    <xf numFmtId="0" fontId="31" fillId="0" borderId="97" xfId="73" applyFont="1" applyBorder="1" applyAlignment="1">
      <alignment horizontal="center" vertical="center" wrapText="1"/>
    </xf>
    <xf numFmtId="0" fontId="48" fillId="0" borderId="98" xfId="84" applyFont="1" applyBorder="1" applyAlignment="1">
      <alignment horizontal="center" vertical="center" wrapText="1"/>
    </xf>
    <xf numFmtId="0" fontId="31" fillId="0" borderId="99" xfId="73" applyFont="1" applyBorder="1" applyAlignment="1">
      <alignment horizontal="center" vertical="center" wrapText="1"/>
    </xf>
    <xf numFmtId="0" fontId="31" fillId="0" borderId="100" xfId="73" applyFont="1" applyBorder="1" applyAlignment="1">
      <alignment horizontal="center" vertical="center" wrapText="1"/>
    </xf>
    <xf numFmtId="0" fontId="48" fillId="0" borderId="101" xfId="84" applyFont="1" applyBorder="1" applyAlignment="1">
      <alignment horizontal="left" vertical="center" wrapText="1"/>
    </xf>
    <xf numFmtId="0" fontId="48" fillId="0" borderId="103" xfId="84" applyFont="1" applyBorder="1" applyAlignment="1">
      <alignment horizontal="center" vertical="center" wrapText="1"/>
    </xf>
    <xf numFmtId="0" fontId="48" fillId="0" borderId="102" xfId="84" applyFont="1" applyBorder="1" applyAlignment="1">
      <alignment horizontal="center" vertical="center" wrapText="1"/>
    </xf>
    <xf numFmtId="0" fontId="37" fillId="0" borderId="90" xfId="84" applyFont="1" applyBorder="1" applyAlignment="1" applyProtection="1">
      <alignment vertical="center"/>
      <protection locked="0"/>
    </xf>
    <xf numFmtId="0" fontId="48" fillId="0" borderId="108" xfId="84" applyFont="1" applyBorder="1" applyAlignment="1">
      <alignment horizontal="left" vertical="center" wrapText="1"/>
    </xf>
    <xf numFmtId="0" fontId="37" fillId="0" borderId="109" xfId="84" applyFont="1" applyBorder="1" applyAlignment="1">
      <alignment vertical="center"/>
    </xf>
    <xf numFmtId="0" fontId="37" fillId="0" borderId="110" xfId="84" applyFont="1" applyBorder="1" applyAlignment="1">
      <alignment vertical="center"/>
    </xf>
    <xf numFmtId="0" fontId="49" fillId="0" borderId="106" xfId="75" applyFont="1" applyBorder="1" applyAlignment="1">
      <alignment horizontal="center" vertical="center"/>
    </xf>
    <xf numFmtId="0" fontId="20" fillId="0" borderId="106" xfId="75" applyBorder="1" applyAlignment="1">
      <alignment horizontal="center" vertical="center"/>
    </xf>
    <xf numFmtId="0" fontId="48" fillId="0" borderId="61" xfId="84" applyFont="1" applyBorder="1" applyAlignment="1">
      <alignment horizontal="center" vertical="center" wrapText="1"/>
    </xf>
    <xf numFmtId="0" fontId="48" fillId="0" borderId="93" xfId="84" applyFont="1" applyBorder="1" applyAlignment="1">
      <alignment horizontal="center" vertical="center" wrapText="1"/>
    </xf>
    <xf numFmtId="1" fontId="46" fillId="0" borderId="82" xfId="84" applyNumberFormat="1" applyFont="1" applyBorder="1" applyAlignment="1">
      <alignment horizontal="center" vertical="center" wrapText="1"/>
    </xf>
    <xf numFmtId="1" fontId="37" fillId="0" borderId="82" xfId="84" applyNumberFormat="1" applyFont="1" applyBorder="1" applyAlignment="1">
      <alignment vertical="center"/>
    </xf>
    <xf numFmtId="0" fontId="32" fillId="0" borderId="0" xfId="84" applyFont="1" applyAlignment="1">
      <alignment horizontal="left" vertical="center"/>
    </xf>
    <xf numFmtId="170" fontId="48" fillId="51" borderId="119" xfId="0" applyNumberFormat="1" applyFont="1" applyFill="1" applyBorder="1" applyAlignment="1" applyProtection="1">
      <alignment horizontal="center" vertical="center" wrapText="1"/>
      <protection locked="0"/>
    </xf>
    <xf numFmtId="170" fontId="48" fillId="52" borderId="117" xfId="84" applyNumberFormat="1" applyFont="1" applyFill="1" applyBorder="1" applyAlignment="1">
      <alignment horizontal="center" vertical="center" wrapText="1"/>
    </xf>
    <xf numFmtId="170" fontId="48" fillId="51" borderId="120" xfId="0" applyNumberFormat="1" applyFont="1" applyFill="1" applyBorder="1" applyAlignment="1" applyProtection="1">
      <alignment horizontal="center" vertical="center" wrapText="1"/>
      <protection locked="0"/>
    </xf>
    <xf numFmtId="170" fontId="48" fillId="52" borderId="118" xfId="84" applyNumberFormat="1" applyFont="1" applyFill="1" applyBorder="1" applyAlignment="1">
      <alignment horizontal="center" vertical="center" wrapText="1"/>
    </xf>
    <xf numFmtId="170" fontId="48" fillId="51" borderId="36" xfId="0" applyNumberFormat="1" applyFont="1" applyFill="1" applyBorder="1" applyAlignment="1" applyProtection="1">
      <alignment horizontal="center" vertical="center" wrapText="1"/>
      <protection locked="0"/>
    </xf>
    <xf numFmtId="170" fontId="48" fillId="51" borderId="123" xfId="0" applyNumberFormat="1" applyFont="1" applyFill="1" applyBorder="1" applyAlignment="1" applyProtection="1">
      <alignment horizontal="center" vertical="center" wrapText="1"/>
      <protection locked="0"/>
    </xf>
    <xf numFmtId="0" fontId="63" fillId="56" borderId="0" xfId="0" applyFont="1" applyFill="1" applyAlignment="1">
      <alignment vertical="top"/>
    </xf>
    <xf numFmtId="0" fontId="63" fillId="56" borderId="0" xfId="0" applyFont="1" applyFill="1"/>
    <xf numFmtId="0" fontId="64" fillId="0" borderId="122" xfId="84" applyFont="1" applyBorder="1" applyAlignment="1">
      <alignment vertical="center"/>
    </xf>
    <xf numFmtId="0" fontId="64" fillId="47" borderId="0" xfId="84" applyFont="1" applyFill="1" applyAlignment="1">
      <alignment vertical="center"/>
    </xf>
    <xf numFmtId="1" fontId="37" fillId="47" borderId="0" xfId="84" applyNumberFormat="1" applyFont="1" applyFill="1" applyAlignment="1">
      <alignment vertical="center"/>
    </xf>
    <xf numFmtId="1" fontId="37" fillId="47" borderId="82" xfId="84" applyNumberFormat="1" applyFont="1" applyFill="1" applyBorder="1" applyAlignment="1">
      <alignment vertical="center"/>
    </xf>
    <xf numFmtId="1" fontId="46" fillId="47" borderId="82" xfId="84" applyNumberFormat="1" applyFont="1" applyFill="1" applyBorder="1" applyAlignment="1">
      <alignment horizontal="center" vertical="center" wrapText="1"/>
    </xf>
    <xf numFmtId="0" fontId="46" fillId="47" borderId="0" xfId="84" applyFont="1" applyFill="1" applyAlignment="1">
      <alignment horizontal="left" vertical="center" wrapText="1"/>
    </xf>
    <xf numFmtId="0" fontId="37" fillId="47" borderId="0" xfId="84" applyFont="1" applyFill="1" applyAlignment="1">
      <alignment vertical="center"/>
    </xf>
    <xf numFmtId="0" fontId="0" fillId="47" borderId="122" xfId="0" applyFill="1" applyBorder="1"/>
    <xf numFmtId="0" fontId="0" fillId="47" borderId="124" xfId="0" applyFill="1" applyBorder="1"/>
    <xf numFmtId="0" fontId="46" fillId="47" borderId="0" xfId="84" applyFont="1" applyFill="1" applyAlignment="1">
      <alignment horizontal="center" vertical="center" wrapText="1"/>
    </xf>
    <xf numFmtId="0" fontId="36" fillId="47" borderId="71" xfId="73" applyFont="1" applyFill="1" applyBorder="1" applyAlignment="1">
      <alignment horizontal="left" vertical="center" wrapText="1"/>
    </xf>
    <xf numFmtId="0" fontId="34" fillId="47" borderId="0" xfId="84" applyFont="1" applyFill="1" applyAlignment="1">
      <alignment vertical="center"/>
    </xf>
    <xf numFmtId="0" fontId="34" fillId="47" borderId="0" xfId="84" applyFont="1" applyFill="1" applyAlignment="1">
      <alignment vertical="center" wrapText="1"/>
    </xf>
    <xf numFmtId="0" fontId="33" fillId="47" borderId="0" xfId="0" applyFont="1" applyFill="1"/>
    <xf numFmtId="172" fontId="62" fillId="52" borderId="62" xfId="91" applyNumberFormat="1" applyFont="1" applyFill="1" applyBorder="1" applyAlignment="1">
      <alignment horizontal="center" vertical="center" wrapText="1"/>
    </xf>
    <xf numFmtId="0" fontId="34" fillId="57" borderId="16" xfId="0" applyFont="1" applyFill="1" applyBorder="1" applyAlignment="1" applyProtection="1">
      <alignment horizontal="center" vertical="center"/>
      <protection locked="0"/>
    </xf>
    <xf numFmtId="0" fontId="41" fillId="47" borderId="0" xfId="84" applyFont="1" applyFill="1" applyAlignment="1">
      <alignment vertical="center"/>
    </xf>
    <xf numFmtId="0" fontId="41" fillId="47" borderId="0" xfId="84" applyFont="1" applyFill="1" applyAlignment="1">
      <alignment vertical="center" wrapText="1"/>
    </xf>
    <xf numFmtId="0" fontId="64" fillId="47" borderId="124" xfId="84" applyFont="1" applyFill="1" applyBorder="1" applyAlignment="1">
      <alignment vertical="center"/>
    </xf>
    <xf numFmtId="0" fontId="34" fillId="51" borderId="131" xfId="0" applyFont="1" applyFill="1" applyBorder="1"/>
    <xf numFmtId="0" fontId="34" fillId="57" borderId="133" xfId="0" applyFont="1" applyFill="1" applyBorder="1"/>
    <xf numFmtId="0" fontId="34" fillId="48" borderId="135" xfId="0" applyFont="1" applyFill="1" applyBorder="1"/>
    <xf numFmtId="172" fontId="66" fillId="52" borderId="137" xfId="74" applyNumberFormat="1" applyFont="1" applyFill="1" applyBorder="1" applyAlignment="1">
      <alignment horizontal="center" vertical="center" wrapText="1"/>
    </xf>
    <xf numFmtId="1" fontId="48" fillId="51" borderId="11" xfId="84" applyNumberFormat="1" applyFont="1" applyFill="1" applyBorder="1" applyAlignment="1" applyProtection="1">
      <alignment horizontal="center" vertical="center" wrapText="1"/>
      <protection locked="0"/>
    </xf>
    <xf numFmtId="0" fontId="37" fillId="51" borderId="12" xfId="84" applyFont="1" applyFill="1" applyBorder="1" applyAlignment="1">
      <alignment vertical="center" wrapText="1"/>
    </xf>
    <xf numFmtId="1" fontId="48" fillId="51" borderId="92" xfId="84" applyNumberFormat="1" applyFont="1" applyFill="1" applyBorder="1" applyAlignment="1" applyProtection="1">
      <alignment horizontal="center" vertical="center" wrapText="1"/>
      <protection locked="0"/>
    </xf>
    <xf numFmtId="0" fontId="37" fillId="51" borderId="94" xfId="84" applyFont="1" applyFill="1" applyBorder="1" applyAlignment="1">
      <alignment vertical="center" wrapText="1"/>
    </xf>
    <xf numFmtId="1" fontId="48" fillId="51" borderId="64" xfId="84" applyNumberFormat="1" applyFont="1" applyFill="1" applyBorder="1" applyAlignment="1" applyProtection="1">
      <alignment horizontal="center" vertical="center" wrapText="1"/>
      <protection locked="0"/>
    </xf>
    <xf numFmtId="0" fontId="37" fillId="51" borderId="67" xfId="84" applyFont="1" applyFill="1" applyBorder="1" applyAlignment="1">
      <alignment vertical="center" wrapText="1"/>
    </xf>
    <xf numFmtId="0" fontId="37" fillId="51" borderId="12" xfId="84" applyFont="1" applyFill="1" applyBorder="1" applyAlignment="1">
      <alignment vertical="center"/>
    </xf>
    <xf numFmtId="0" fontId="37" fillId="51" borderId="67" xfId="84" applyFont="1" applyFill="1" applyBorder="1" applyAlignment="1">
      <alignment vertical="center"/>
    </xf>
    <xf numFmtId="0" fontId="37" fillId="51" borderId="94" xfId="84" applyFont="1" applyFill="1" applyBorder="1" applyAlignment="1">
      <alignment vertical="center"/>
    </xf>
    <xf numFmtId="1" fontId="48" fillId="48" borderId="92" xfId="84" applyNumberFormat="1" applyFont="1" applyFill="1" applyBorder="1" applyAlignment="1" applyProtection="1">
      <alignment horizontal="center" vertical="center" wrapText="1"/>
      <protection locked="0"/>
    </xf>
    <xf numFmtId="1" fontId="48" fillId="48" borderId="11" xfId="84" applyNumberFormat="1" applyFont="1" applyFill="1" applyBorder="1" applyAlignment="1" applyProtection="1">
      <alignment horizontal="center" vertical="center" wrapText="1"/>
      <protection locked="0"/>
    </xf>
    <xf numFmtId="1" fontId="48" fillId="48" borderId="64" xfId="84" applyNumberFormat="1" applyFont="1" applyFill="1" applyBorder="1" applyAlignment="1" applyProtection="1">
      <alignment horizontal="center" vertical="center" wrapText="1"/>
      <protection locked="0"/>
    </xf>
    <xf numFmtId="0" fontId="37" fillId="48" borderId="12" xfId="84" applyFont="1" applyFill="1" applyBorder="1" applyAlignment="1">
      <alignment vertical="center" wrapText="1"/>
    </xf>
    <xf numFmtId="0" fontId="37" fillId="48" borderId="94" xfId="84" applyFont="1" applyFill="1" applyBorder="1" applyAlignment="1">
      <alignment vertical="center" wrapText="1"/>
    </xf>
    <xf numFmtId="0" fontId="37" fillId="48" borderId="67" xfId="84" applyFont="1" applyFill="1" applyBorder="1" applyAlignment="1">
      <alignment vertical="center" wrapText="1"/>
    </xf>
    <xf numFmtId="0" fontId="34" fillId="0" borderId="0" xfId="92" applyFont="1"/>
    <xf numFmtId="0" fontId="35" fillId="0" borderId="0" xfId="92" applyFont="1"/>
    <xf numFmtId="0" fontId="34" fillId="0" borderId="0" xfId="90" applyFont="1"/>
    <xf numFmtId="0" fontId="30" fillId="0" borderId="0" xfId="0" applyFont="1"/>
    <xf numFmtId="0" fontId="34" fillId="0" borderId="0" xfId="0" applyFont="1"/>
    <xf numFmtId="1" fontId="34" fillId="0" borderId="0" xfId="0" applyNumberFormat="1" applyFont="1"/>
    <xf numFmtId="170" fontId="48" fillId="58" borderId="119" xfId="0" applyNumberFormat="1" applyFont="1" applyFill="1" applyBorder="1" applyAlignment="1">
      <alignment horizontal="center" vertical="center" wrapText="1"/>
    </xf>
    <xf numFmtId="170" fontId="48" fillId="59" borderId="117" xfId="0" applyNumberFormat="1" applyFont="1" applyFill="1" applyBorder="1" applyAlignment="1">
      <alignment horizontal="center" vertical="center" wrapText="1"/>
    </xf>
    <xf numFmtId="170" fontId="48" fillId="59" borderId="65" xfId="0" applyNumberFormat="1" applyFont="1" applyFill="1" applyBorder="1" applyAlignment="1">
      <alignment horizontal="center" vertical="center" wrapText="1"/>
    </xf>
    <xf numFmtId="170" fontId="48" fillId="59" borderId="141" xfId="0" applyNumberFormat="1" applyFont="1" applyFill="1" applyBorder="1" applyAlignment="1">
      <alignment horizontal="center" vertical="center" wrapText="1"/>
    </xf>
    <xf numFmtId="170" fontId="48" fillId="58" borderId="142" xfId="0" applyNumberFormat="1" applyFont="1" applyFill="1" applyBorder="1" applyAlignment="1">
      <alignment horizontal="center" vertical="center" wrapText="1"/>
    </xf>
    <xf numFmtId="170" fontId="48" fillId="60" borderId="142" xfId="0" applyNumberFormat="1" applyFont="1" applyFill="1" applyBorder="1" applyAlignment="1">
      <alignment horizontal="center" vertical="center" wrapText="1"/>
    </xf>
    <xf numFmtId="170" fontId="37" fillId="0" borderId="0" xfId="0" applyNumberFormat="1" applyFont="1" applyAlignment="1">
      <alignment vertical="center"/>
    </xf>
    <xf numFmtId="170" fontId="48" fillId="61" borderId="121" xfId="0" applyNumberFormat="1" applyFont="1" applyFill="1" applyBorder="1" applyAlignment="1">
      <alignment horizontal="center" vertical="center" wrapText="1"/>
    </xf>
    <xf numFmtId="170" fontId="48" fillId="61" borderId="144" xfId="0" applyNumberFormat="1" applyFont="1" applyFill="1" applyBorder="1" applyAlignment="1">
      <alignment horizontal="center" vertical="center" wrapText="1"/>
    </xf>
    <xf numFmtId="170" fontId="48" fillId="59" borderId="145" xfId="0" applyNumberFormat="1" applyFont="1" applyFill="1" applyBorder="1" applyAlignment="1">
      <alignment horizontal="center" vertical="center" wrapText="1"/>
    </xf>
    <xf numFmtId="170" fontId="48" fillId="58" borderId="146" xfId="0" applyNumberFormat="1" applyFont="1" applyFill="1" applyBorder="1" applyAlignment="1">
      <alignment horizontal="center" vertical="center" wrapText="1"/>
    </xf>
    <xf numFmtId="170" fontId="48" fillId="61" borderId="147" xfId="0" applyNumberFormat="1" applyFont="1" applyFill="1" applyBorder="1" applyAlignment="1">
      <alignment horizontal="center" vertical="center" wrapText="1"/>
    </xf>
    <xf numFmtId="170" fontId="48" fillId="61" borderId="148" xfId="0" applyNumberFormat="1" applyFont="1" applyFill="1" applyBorder="1" applyAlignment="1">
      <alignment horizontal="center" vertical="center" wrapText="1"/>
    </xf>
    <xf numFmtId="170" fontId="48" fillId="59" borderId="149" xfId="0" applyNumberFormat="1" applyFont="1" applyFill="1" applyBorder="1" applyAlignment="1">
      <alignment horizontal="center" vertical="center" wrapText="1"/>
    </xf>
    <xf numFmtId="170" fontId="48" fillId="58" borderId="150" xfId="0" applyNumberFormat="1" applyFont="1" applyFill="1" applyBorder="1" applyAlignment="1">
      <alignment horizontal="center" vertical="center" wrapText="1"/>
    </xf>
    <xf numFmtId="170" fontId="48" fillId="58" borderId="151" xfId="0" applyNumberFormat="1" applyFont="1" applyFill="1" applyBorder="1" applyAlignment="1">
      <alignment horizontal="center" vertical="center" wrapText="1"/>
    </xf>
    <xf numFmtId="170" fontId="48" fillId="61" borderId="152" xfId="0" applyNumberFormat="1" applyFont="1" applyFill="1" applyBorder="1" applyAlignment="1">
      <alignment horizontal="center" vertical="center" wrapText="1"/>
    </xf>
    <xf numFmtId="170" fontId="48" fillId="58" borderId="153" xfId="0" applyNumberFormat="1" applyFont="1" applyFill="1" applyBorder="1" applyAlignment="1">
      <alignment horizontal="center" vertical="center" wrapText="1"/>
    </xf>
    <xf numFmtId="170" fontId="48" fillId="61" borderId="140" xfId="0" applyNumberFormat="1" applyFont="1" applyFill="1" applyBorder="1" applyAlignment="1">
      <alignment horizontal="center" vertical="center" wrapText="1"/>
    </xf>
    <xf numFmtId="170" fontId="48" fillId="59" borderId="154" xfId="0" applyNumberFormat="1" applyFont="1" applyFill="1" applyBorder="1" applyAlignment="1">
      <alignment horizontal="center" vertical="center" wrapText="1"/>
    </xf>
    <xf numFmtId="170" fontId="48" fillId="58" borderId="155" xfId="0" applyNumberFormat="1" applyFont="1" applyFill="1" applyBorder="1" applyAlignment="1">
      <alignment horizontal="center" vertical="center" wrapText="1"/>
    </xf>
    <xf numFmtId="170" fontId="48" fillId="61" borderId="156" xfId="0" applyNumberFormat="1" applyFont="1" applyFill="1" applyBorder="1" applyAlignment="1">
      <alignment horizontal="center" vertical="center" wrapText="1"/>
    </xf>
    <xf numFmtId="170" fontId="48" fillId="59" borderId="157" xfId="0" applyNumberFormat="1" applyFont="1" applyFill="1" applyBorder="1" applyAlignment="1">
      <alignment horizontal="center" vertical="center" wrapText="1"/>
    </xf>
    <xf numFmtId="170" fontId="48" fillId="61" borderId="153" xfId="0" applyNumberFormat="1" applyFont="1" applyFill="1" applyBorder="1" applyAlignment="1">
      <alignment horizontal="center" vertical="center" wrapText="1"/>
    </xf>
    <xf numFmtId="170" fontId="48" fillId="61" borderId="158" xfId="0" applyNumberFormat="1" applyFont="1" applyFill="1" applyBorder="1" applyAlignment="1">
      <alignment horizontal="center" vertical="center" wrapText="1"/>
    </xf>
    <xf numFmtId="170" fontId="48" fillId="58" borderId="159" xfId="0" applyNumberFormat="1" applyFont="1" applyFill="1" applyBorder="1" applyAlignment="1">
      <alignment horizontal="center" vertical="center" wrapText="1"/>
    </xf>
    <xf numFmtId="170" fontId="48" fillId="61" borderId="160" xfId="0" applyNumberFormat="1" applyFont="1" applyFill="1" applyBorder="1" applyAlignment="1">
      <alignment horizontal="center" vertical="center" wrapText="1"/>
    </xf>
    <xf numFmtId="170" fontId="48" fillId="59" borderId="161" xfId="0" applyNumberFormat="1" applyFont="1" applyFill="1" applyBorder="1" applyAlignment="1">
      <alignment horizontal="center" vertical="center" wrapText="1"/>
    </xf>
    <xf numFmtId="170" fontId="48" fillId="61" borderId="162" xfId="0" applyNumberFormat="1" applyFont="1" applyFill="1" applyBorder="1" applyAlignment="1">
      <alignment horizontal="center" vertical="center" wrapText="1"/>
    </xf>
    <xf numFmtId="170" fontId="48" fillId="59" borderId="163" xfId="0" applyNumberFormat="1" applyFont="1" applyFill="1" applyBorder="1" applyAlignment="1">
      <alignment horizontal="center" vertical="center" wrapText="1"/>
    </xf>
    <xf numFmtId="170" fontId="48" fillId="61" borderId="164" xfId="0" applyNumberFormat="1" applyFont="1" applyFill="1" applyBorder="1" applyAlignment="1">
      <alignment horizontal="center" vertical="center" wrapText="1"/>
    </xf>
    <xf numFmtId="170" fontId="48" fillId="61" borderId="165" xfId="0" applyNumberFormat="1" applyFont="1" applyFill="1" applyBorder="1" applyAlignment="1">
      <alignment horizontal="center" vertical="center" wrapText="1"/>
    </xf>
    <xf numFmtId="170" fontId="48" fillId="61" borderId="149" xfId="0" applyNumberFormat="1" applyFont="1" applyFill="1" applyBorder="1" applyAlignment="1">
      <alignment horizontal="center" vertical="center" wrapText="1"/>
    </xf>
    <xf numFmtId="170" fontId="48" fillId="61" borderId="163" xfId="0" applyNumberFormat="1" applyFont="1" applyFill="1" applyBorder="1" applyAlignment="1">
      <alignment horizontal="center" vertical="center" wrapText="1"/>
    </xf>
    <xf numFmtId="170" fontId="48" fillId="58" borderId="166" xfId="0" applyNumberFormat="1" applyFont="1" applyFill="1" applyBorder="1" applyAlignment="1">
      <alignment horizontal="center" vertical="center" wrapText="1"/>
    </xf>
    <xf numFmtId="170" fontId="48" fillId="61" borderId="167" xfId="0" applyNumberFormat="1" applyFont="1" applyFill="1" applyBorder="1" applyAlignment="1">
      <alignment horizontal="center" vertical="center" wrapText="1"/>
    </xf>
    <xf numFmtId="170" fontId="48" fillId="58" borderId="168" xfId="0" applyNumberFormat="1" applyFont="1" applyFill="1" applyBorder="1" applyAlignment="1">
      <alignment horizontal="center" vertical="center" wrapText="1"/>
    </xf>
    <xf numFmtId="170" fontId="48" fillId="61" borderId="169" xfId="0" applyNumberFormat="1" applyFont="1" applyFill="1" applyBorder="1" applyAlignment="1">
      <alignment horizontal="center" vertical="center" wrapText="1"/>
    </xf>
    <xf numFmtId="170" fontId="48" fillId="58" borderId="170" xfId="0" applyNumberFormat="1" applyFont="1" applyFill="1" applyBorder="1" applyAlignment="1">
      <alignment horizontal="center" vertical="center" wrapText="1"/>
    </xf>
    <xf numFmtId="170" fontId="48" fillId="61" borderId="171" xfId="0" applyNumberFormat="1" applyFont="1" applyFill="1" applyBorder="1" applyAlignment="1">
      <alignment horizontal="center" vertical="center" wrapText="1"/>
    </xf>
    <xf numFmtId="170" fontId="48" fillId="61" borderId="172" xfId="0" applyNumberFormat="1" applyFont="1" applyFill="1" applyBorder="1" applyAlignment="1">
      <alignment horizontal="center" vertical="center" wrapText="1"/>
    </xf>
    <xf numFmtId="170" fontId="48" fillId="58" borderId="173" xfId="0" applyNumberFormat="1" applyFont="1" applyFill="1" applyBorder="1" applyAlignment="1">
      <alignment horizontal="center" vertical="center" wrapText="1"/>
    </xf>
    <xf numFmtId="170" fontId="48" fillId="61" borderId="174" xfId="0" applyNumberFormat="1" applyFont="1" applyFill="1" applyBorder="1" applyAlignment="1">
      <alignment horizontal="center" vertical="center" wrapText="1"/>
    </xf>
    <xf numFmtId="170" fontId="48" fillId="58" borderId="175" xfId="0" applyNumberFormat="1" applyFont="1" applyFill="1" applyBorder="1" applyAlignment="1">
      <alignment horizontal="center" vertical="center" wrapText="1"/>
    </xf>
    <xf numFmtId="170" fontId="48" fillId="61" borderId="176" xfId="0" applyNumberFormat="1" applyFont="1" applyFill="1" applyBorder="1" applyAlignment="1">
      <alignment horizontal="center" vertical="center" wrapText="1"/>
    </xf>
    <xf numFmtId="170" fontId="48" fillId="61" borderId="177" xfId="0" applyNumberFormat="1" applyFont="1" applyFill="1" applyBorder="1" applyAlignment="1">
      <alignment horizontal="center" vertical="center" wrapText="1"/>
    </xf>
    <xf numFmtId="170" fontId="48" fillId="58" borderId="178" xfId="0" applyNumberFormat="1" applyFont="1" applyFill="1" applyBorder="1" applyAlignment="1">
      <alignment horizontal="center" vertical="center" wrapText="1"/>
    </xf>
    <xf numFmtId="170" fontId="48" fillId="61" borderId="179" xfId="0" applyNumberFormat="1" applyFont="1" applyFill="1" applyBorder="1" applyAlignment="1">
      <alignment horizontal="center" vertical="center" wrapText="1"/>
    </xf>
    <xf numFmtId="170" fontId="48" fillId="61" borderId="180" xfId="0" applyNumberFormat="1" applyFont="1" applyFill="1" applyBorder="1" applyAlignment="1">
      <alignment horizontal="center" vertical="center" wrapText="1"/>
    </xf>
    <xf numFmtId="0" fontId="65" fillId="46" borderId="130" xfId="82" applyFont="1" applyFill="1" applyBorder="1" applyAlignment="1">
      <alignment horizontal="left" vertical="center"/>
    </xf>
    <xf numFmtId="0" fontId="34" fillId="47" borderId="119" xfId="0" applyFont="1" applyFill="1" applyBorder="1" applyAlignment="1">
      <alignment horizontal="left" vertical="center" wrapText="1"/>
    </xf>
    <xf numFmtId="0" fontId="34" fillId="47" borderId="132" xfId="0" applyFont="1" applyFill="1" applyBorder="1" applyAlignment="1">
      <alignment horizontal="left" vertical="center" wrapText="1"/>
    </xf>
    <xf numFmtId="0" fontId="34" fillId="47" borderId="62" xfId="0" applyFont="1" applyFill="1" applyBorder="1" applyAlignment="1">
      <alignment horizontal="left" vertical="center" wrapText="1"/>
    </xf>
    <xf numFmtId="0" fontId="34" fillId="47" borderId="134" xfId="0" applyFont="1" applyFill="1" applyBorder="1" applyAlignment="1">
      <alignment horizontal="left" vertical="center" wrapText="1"/>
    </xf>
    <xf numFmtId="0" fontId="34" fillId="47" borderId="106" xfId="0" applyFont="1" applyFill="1" applyBorder="1" applyAlignment="1">
      <alignment horizontal="left" vertical="center" wrapText="1"/>
    </xf>
    <xf numFmtId="0" fontId="34" fillId="47" borderId="107" xfId="0" applyFont="1" applyFill="1" applyBorder="1" applyAlignment="1">
      <alignment horizontal="left" vertical="center" wrapText="1"/>
    </xf>
    <xf numFmtId="0" fontId="34" fillId="47" borderId="136" xfId="0" applyFont="1" applyFill="1" applyBorder="1" applyAlignment="1">
      <alignment horizontal="left" vertical="center" wrapText="1"/>
    </xf>
    <xf numFmtId="0" fontId="34" fillId="47" borderId="138" xfId="0" applyFont="1" applyFill="1" applyBorder="1" applyAlignment="1">
      <alignment horizontal="left" vertical="center" wrapText="1"/>
    </xf>
    <xf numFmtId="0" fontId="34" fillId="47" borderId="139" xfId="0" applyFont="1" applyFill="1" applyBorder="1" applyAlignment="1">
      <alignment horizontal="left" vertical="center" wrapText="1"/>
    </xf>
    <xf numFmtId="0" fontId="35" fillId="0" borderId="53" xfId="82" applyFont="1" applyBorder="1" applyAlignment="1">
      <alignment horizontal="left" vertical="top" wrapText="1"/>
    </xf>
    <xf numFmtId="0" fontId="35" fillId="0" borderId="54" xfId="82" applyFont="1" applyBorder="1" applyAlignment="1">
      <alignment horizontal="left" vertical="top" wrapText="1"/>
    </xf>
    <xf numFmtId="0" fontId="35" fillId="0" borderId="55" xfId="82" applyFont="1" applyBorder="1" applyAlignment="1">
      <alignment horizontal="left" vertical="top" wrapText="1"/>
    </xf>
    <xf numFmtId="0" fontId="35" fillId="0" borderId="56" xfId="82" applyFont="1" applyBorder="1" applyAlignment="1">
      <alignment horizontal="left" vertical="top" wrapText="1"/>
    </xf>
    <xf numFmtId="0" fontId="35" fillId="0" borderId="0" xfId="82" applyFont="1" applyAlignment="1">
      <alignment horizontal="left" vertical="top" wrapText="1"/>
    </xf>
    <xf numFmtId="0" fontId="35" fillId="0" borderId="57" xfId="82" applyFont="1" applyBorder="1" applyAlignment="1">
      <alignment horizontal="left" vertical="top" wrapText="1"/>
    </xf>
    <xf numFmtId="0" fontId="35" fillId="0" borderId="58" xfId="82" applyFont="1" applyBorder="1" applyAlignment="1">
      <alignment horizontal="left" vertical="top" wrapText="1"/>
    </xf>
    <xf numFmtId="0" fontId="35" fillId="0" borderId="59" xfId="82" applyFont="1" applyBorder="1" applyAlignment="1">
      <alignment horizontal="left" vertical="top" wrapText="1"/>
    </xf>
    <xf numFmtId="0" fontId="35" fillId="0" borderId="60" xfId="82" applyFont="1" applyBorder="1" applyAlignment="1">
      <alignment horizontal="left" vertical="top" wrapText="1"/>
    </xf>
    <xf numFmtId="0" fontId="52" fillId="49" borderId="0" xfId="78" applyNumberFormat="1" applyFont="1" applyFill="1" applyAlignment="1">
      <alignment horizontal="left" vertical="center"/>
    </xf>
    <xf numFmtId="0" fontId="46" fillId="46" borderId="42" xfId="82" applyFont="1" applyFill="1" applyBorder="1" applyAlignment="1">
      <alignment horizontal="left" vertical="center"/>
    </xf>
    <xf numFmtId="0" fontId="46" fillId="46" borderId="43" xfId="82" applyFont="1" applyFill="1" applyBorder="1" applyAlignment="1">
      <alignment horizontal="left" vertical="center"/>
    </xf>
    <xf numFmtId="0" fontId="46" fillId="46" borderId="44" xfId="82" applyFont="1" applyFill="1" applyBorder="1" applyAlignment="1">
      <alignment horizontal="left" vertical="center"/>
    </xf>
    <xf numFmtId="0" fontId="35" fillId="0" borderId="45" xfId="82" applyFont="1" applyBorder="1" applyAlignment="1">
      <alignment horizontal="left" vertical="top" wrapText="1"/>
    </xf>
    <xf numFmtId="0" fontId="35" fillId="0" borderId="46" xfId="82" applyFont="1" applyBorder="1" applyAlignment="1">
      <alignment horizontal="left" vertical="top" wrapText="1"/>
    </xf>
    <xf numFmtId="0" fontId="46" fillId="46" borderId="50" xfId="82" applyFont="1" applyFill="1" applyBorder="1" applyAlignment="1">
      <alignment horizontal="left" vertical="center"/>
    </xf>
    <xf numFmtId="0" fontId="46" fillId="46" borderId="51" xfId="82" applyFont="1" applyFill="1" applyBorder="1" applyAlignment="1">
      <alignment horizontal="left" vertical="center"/>
    </xf>
    <xf numFmtId="0" fontId="46" fillId="46" borderId="52" xfId="82" applyFont="1" applyFill="1" applyBorder="1" applyAlignment="1">
      <alignment horizontal="left" vertical="center"/>
    </xf>
    <xf numFmtId="0" fontId="34" fillId="0" borderId="50" xfId="82" applyFont="1" applyBorder="1" applyAlignment="1">
      <alignment horizontal="left" vertical="top" wrapText="1"/>
    </xf>
    <xf numFmtId="0" fontId="34" fillId="0" borderId="51" xfId="82" applyFont="1" applyBorder="1" applyAlignment="1">
      <alignment horizontal="left" vertical="top" wrapText="1"/>
    </xf>
    <xf numFmtId="0" fontId="34" fillId="0" borderId="52" xfId="82" applyFont="1" applyBorder="1" applyAlignment="1">
      <alignment horizontal="left" vertical="top" wrapText="1"/>
    </xf>
    <xf numFmtId="0" fontId="34" fillId="0" borderId="45" xfId="82" applyFont="1" applyBorder="1" applyAlignment="1">
      <alignment horizontal="left" vertical="top" wrapText="1"/>
    </xf>
    <xf numFmtId="0" fontId="34" fillId="0" borderId="0" xfId="82" applyFont="1" applyAlignment="1">
      <alignment horizontal="left" vertical="top" wrapText="1"/>
    </xf>
    <xf numFmtId="0" fontId="34" fillId="0" borderId="46" xfId="82" applyFont="1" applyBorder="1" applyAlignment="1">
      <alignment horizontal="left" vertical="top" wrapText="1"/>
    </xf>
    <xf numFmtId="0" fontId="34" fillId="0" borderId="47" xfId="82" applyFont="1" applyBorder="1" applyAlignment="1">
      <alignment horizontal="left" vertical="top" wrapText="1"/>
    </xf>
    <xf numFmtId="0" fontId="34" fillId="0" borderId="48" xfId="82" applyFont="1" applyBorder="1" applyAlignment="1">
      <alignment horizontal="left" vertical="top" wrapText="1"/>
    </xf>
    <xf numFmtId="0" fontId="34" fillId="0" borderId="49" xfId="82" applyFont="1" applyBorder="1" applyAlignment="1">
      <alignment horizontal="left" vertical="top" wrapText="1"/>
    </xf>
    <xf numFmtId="0" fontId="34" fillId="47" borderId="0" xfId="0" applyFont="1" applyFill="1" applyAlignment="1">
      <alignment horizontal="left" vertical="top" wrapText="1"/>
    </xf>
    <xf numFmtId="0" fontId="46" fillId="46" borderId="78" xfId="84" applyFont="1" applyFill="1" applyBorder="1" applyAlignment="1">
      <alignment horizontal="center" vertical="center" wrapText="1"/>
    </xf>
    <xf numFmtId="0" fontId="46" fillId="46" borderId="84" xfId="84" applyFont="1" applyFill="1" applyBorder="1" applyAlignment="1">
      <alignment horizontal="center" vertical="center" wrapText="1"/>
    </xf>
    <xf numFmtId="0" fontId="46" fillId="46" borderId="88" xfId="84" applyFont="1" applyFill="1" applyBorder="1" applyAlignment="1">
      <alignment horizontal="left" vertical="center" wrapText="1"/>
    </xf>
    <xf numFmtId="0" fontId="46" fillId="46" borderId="89" xfId="84" applyFont="1" applyFill="1" applyBorder="1" applyAlignment="1">
      <alignment horizontal="left" vertical="center" wrapText="1"/>
    </xf>
    <xf numFmtId="0" fontId="46" fillId="46" borderId="71" xfId="84" applyFont="1" applyFill="1" applyBorder="1" applyAlignment="1">
      <alignment horizontal="center" vertical="center" wrapText="1"/>
    </xf>
    <xf numFmtId="0" fontId="46" fillId="46" borderId="82" xfId="84" applyFont="1" applyFill="1" applyBorder="1" applyAlignment="1">
      <alignment horizontal="center" vertical="center" wrapText="1"/>
    </xf>
    <xf numFmtId="0" fontId="46" fillId="46" borderId="76" xfId="84" applyFont="1" applyFill="1" applyBorder="1" applyAlignment="1">
      <alignment horizontal="center" vertical="center" wrapText="1"/>
    </xf>
    <xf numFmtId="0" fontId="46" fillId="46" borderId="81" xfId="84" applyFont="1" applyFill="1" applyBorder="1" applyAlignment="1">
      <alignment horizontal="center" vertical="center" wrapText="1"/>
    </xf>
    <xf numFmtId="0" fontId="46" fillId="46" borderId="72" xfId="84" applyFont="1" applyFill="1" applyBorder="1" applyAlignment="1">
      <alignment horizontal="center" vertical="center" wrapText="1"/>
    </xf>
    <xf numFmtId="0" fontId="46" fillId="46" borderId="73" xfId="84" applyFont="1" applyFill="1" applyBorder="1" applyAlignment="1">
      <alignment horizontal="center" vertical="center" wrapText="1"/>
    </xf>
    <xf numFmtId="0" fontId="46" fillId="46" borderId="74" xfId="84" applyFont="1" applyFill="1" applyBorder="1" applyAlignment="1">
      <alignment horizontal="center" vertical="center" wrapText="1"/>
    </xf>
    <xf numFmtId="0" fontId="46" fillId="46" borderId="79" xfId="84" applyFont="1" applyFill="1" applyBorder="1" applyAlignment="1">
      <alignment horizontal="center" vertical="center" wrapText="1"/>
    </xf>
    <xf numFmtId="0" fontId="46" fillId="46" borderId="75" xfId="84" applyFont="1" applyFill="1" applyBorder="1" applyAlignment="1">
      <alignment horizontal="center" vertical="center" wrapText="1"/>
    </xf>
    <xf numFmtId="0" fontId="46" fillId="46" borderId="80" xfId="84" applyFont="1" applyFill="1" applyBorder="1" applyAlignment="1">
      <alignment horizontal="center" vertical="center" wrapText="1"/>
    </xf>
    <xf numFmtId="0" fontId="64" fillId="56" borderId="68" xfId="84" applyFont="1" applyFill="1" applyBorder="1" applyAlignment="1">
      <alignment horizontal="center" vertical="center" wrapText="1"/>
    </xf>
    <xf numFmtId="0" fontId="64" fillId="56" borderId="70" xfId="84" applyFont="1" applyFill="1" applyBorder="1" applyAlignment="1">
      <alignment horizontal="center" vertical="center" wrapText="1"/>
    </xf>
    <xf numFmtId="0" fontId="64" fillId="56" borderId="69" xfId="84" applyFont="1" applyFill="1" applyBorder="1" applyAlignment="1">
      <alignment horizontal="center" vertical="center" wrapText="1"/>
    </xf>
    <xf numFmtId="0" fontId="46" fillId="46" borderId="77" xfId="84" applyFont="1" applyFill="1" applyBorder="1" applyAlignment="1">
      <alignment horizontal="center" vertical="center" wrapText="1"/>
    </xf>
    <xf numFmtId="170" fontId="37" fillId="0" borderId="143" xfId="0" applyNumberFormat="1" applyFont="1" applyBorder="1" applyAlignment="1">
      <alignment horizontal="center" vertical="center"/>
    </xf>
    <xf numFmtId="170" fontId="67" fillId="0" borderId="143" xfId="0" applyNumberFormat="1" applyFont="1" applyBorder="1" applyAlignment="1">
      <alignment horizontal="center" vertical="center" wrapText="1"/>
    </xf>
    <xf numFmtId="9" fontId="20" fillId="0" borderId="114" xfId="75" applyNumberFormat="1" applyBorder="1" applyAlignment="1">
      <alignment horizontal="left" vertical="top" wrapText="1"/>
    </xf>
    <xf numFmtId="9" fontId="20" fillId="0" borderId="107" xfId="75" applyNumberFormat="1" applyBorder="1" applyAlignment="1">
      <alignment horizontal="left" vertical="top" wrapText="1"/>
    </xf>
    <xf numFmtId="9" fontId="20" fillId="0" borderId="128" xfId="75" applyNumberFormat="1" applyBorder="1" applyAlignment="1">
      <alignment horizontal="left" vertical="top" wrapText="1"/>
    </xf>
    <xf numFmtId="0" fontId="61" fillId="46" borderId="88" xfId="77" applyFont="1" applyFill="1" applyBorder="1" applyAlignment="1">
      <alignment horizontal="left" vertical="center"/>
    </xf>
    <xf numFmtId="0" fontId="61" fillId="46" borderId="104" xfId="77" applyFont="1" applyFill="1" applyBorder="1" applyAlignment="1">
      <alignment horizontal="left" vertical="center"/>
    </xf>
    <xf numFmtId="0" fontId="61" fillId="46" borderId="89" xfId="77" applyFont="1" applyFill="1" applyBorder="1" applyAlignment="1">
      <alignment horizontal="left" vertical="center"/>
    </xf>
    <xf numFmtId="0" fontId="20" fillId="0" borderId="105" xfId="75" applyBorder="1" applyAlignment="1">
      <alignment horizontal="left" vertical="top" wrapText="1"/>
    </xf>
    <xf numFmtId="0" fontId="20" fillId="0" borderId="71" xfId="75" applyBorder="1" applyAlignment="1">
      <alignment horizontal="left" vertical="top" wrapText="1"/>
    </xf>
    <xf numFmtId="0" fontId="20" fillId="0" borderId="76" xfId="75" applyBorder="1" applyAlignment="1">
      <alignment horizontal="left" vertical="top" wrapText="1"/>
    </xf>
    <xf numFmtId="0" fontId="20" fillId="0" borderId="32" xfId="75" applyBorder="1" applyAlignment="1">
      <alignment horizontal="left" vertical="top" wrapText="1"/>
    </xf>
    <xf numFmtId="0" fontId="20" fillId="0" borderId="0" xfId="75" applyAlignment="1">
      <alignment horizontal="left" vertical="top" wrapText="1"/>
    </xf>
    <xf numFmtId="0" fontId="20" fillId="0" borderId="125" xfId="75" applyBorder="1" applyAlignment="1">
      <alignment horizontal="left" vertical="top" wrapText="1"/>
    </xf>
    <xf numFmtId="0" fontId="20" fillId="0" borderId="34" xfId="75" applyBorder="1" applyAlignment="1">
      <alignment horizontal="left" vertical="top" wrapText="1"/>
    </xf>
    <xf numFmtId="0" fontId="20" fillId="0" borderId="35" xfId="75" applyBorder="1" applyAlignment="1">
      <alignment horizontal="left" vertical="top" wrapText="1"/>
    </xf>
    <xf numFmtId="0" fontId="20" fillId="0" borderId="126" xfId="75" applyBorder="1" applyAlignment="1">
      <alignment horizontal="left" vertical="top" wrapText="1"/>
    </xf>
    <xf numFmtId="9" fontId="51" fillId="0" borderId="114" xfId="75" applyNumberFormat="1" applyFont="1" applyBorder="1" applyAlignment="1">
      <alignment horizontal="left" vertical="top" wrapText="1"/>
    </xf>
    <xf numFmtId="9" fontId="51" fillId="0" borderId="107" xfId="75" applyNumberFormat="1" applyFont="1" applyBorder="1" applyAlignment="1">
      <alignment horizontal="left" vertical="top" wrapText="1"/>
    </xf>
    <xf numFmtId="9" fontId="51" fillId="0" borderId="128" xfId="75" applyNumberFormat="1" applyFont="1" applyBorder="1" applyAlignment="1">
      <alignment horizontal="left" vertical="top" wrapText="1"/>
    </xf>
    <xf numFmtId="0" fontId="46" fillId="46" borderId="85" xfId="84" applyFont="1" applyFill="1" applyBorder="1" applyAlignment="1">
      <alignment horizontal="left" vertical="center" wrapText="1"/>
    </xf>
    <xf numFmtId="0" fontId="46" fillId="46" borderId="95" xfId="84" applyFont="1" applyFill="1" applyBorder="1" applyAlignment="1">
      <alignment horizontal="left" vertical="center" wrapText="1"/>
    </xf>
    <xf numFmtId="9" fontId="50" fillId="0" borderId="112" xfId="75" applyNumberFormat="1" applyFont="1" applyBorder="1" applyAlignment="1">
      <alignment horizontal="left" vertical="center" wrapText="1"/>
    </xf>
    <xf numFmtId="9" fontId="50" fillId="0" borderId="113" xfId="75" applyNumberFormat="1" applyFont="1" applyBorder="1" applyAlignment="1">
      <alignment horizontal="left" vertical="center" wrapText="1"/>
    </xf>
    <xf numFmtId="9" fontId="50" fillId="0" borderId="127" xfId="75" applyNumberFormat="1" applyFont="1" applyBorder="1" applyAlignment="1">
      <alignment horizontal="left" vertical="center" wrapText="1"/>
    </xf>
    <xf numFmtId="9" fontId="51" fillId="0" borderId="115" xfId="75" applyNumberFormat="1" applyFont="1" applyBorder="1" applyAlignment="1">
      <alignment horizontal="left" vertical="top" wrapText="1"/>
    </xf>
    <xf numFmtId="9" fontId="51" fillId="0" borderId="116" xfId="75" applyNumberFormat="1" applyFont="1" applyBorder="1" applyAlignment="1">
      <alignment horizontal="left" vertical="top" wrapText="1"/>
    </xf>
    <xf numFmtId="9" fontId="51" fillId="0" borderId="129" xfId="75" applyNumberFormat="1" applyFont="1" applyBorder="1" applyAlignment="1">
      <alignment horizontal="left" vertical="top" wrapText="1"/>
    </xf>
    <xf numFmtId="0" fontId="46" fillId="46" borderId="78" xfId="84" applyFont="1" applyFill="1" applyBorder="1" applyAlignment="1">
      <alignment horizontal="left" vertical="center" wrapText="1"/>
    </xf>
    <xf numFmtId="0" fontId="52" fillId="49" borderId="0" xfId="72" applyFont="1" applyFill="1" applyBorder="1" applyAlignment="1">
      <alignment horizontal="center" vertical="center" wrapText="1"/>
    </xf>
    <xf numFmtId="0" fontId="46" fillId="46" borderId="111" xfId="84" applyFont="1" applyFill="1" applyBorder="1" applyAlignment="1">
      <alignment horizontal="center" vertical="center" wrapText="1"/>
    </xf>
    <xf numFmtId="0" fontId="32" fillId="50" borderId="0" xfId="84" applyFont="1" applyFill="1" applyAlignment="1">
      <alignment horizontal="center" vertical="center" wrapText="1"/>
    </xf>
    <xf numFmtId="0" fontId="45" fillId="46" borderId="69" xfId="84" applyFont="1" applyFill="1" applyBorder="1" applyAlignment="1">
      <alignment horizontal="center" vertical="center" wrapText="1"/>
    </xf>
    <xf numFmtId="0" fontId="45" fillId="46" borderId="68" xfId="84" applyFont="1" applyFill="1" applyBorder="1" applyAlignment="1">
      <alignment horizontal="center" vertical="center" wrapText="1"/>
    </xf>
    <xf numFmtId="0" fontId="45" fillId="46" borderId="70" xfId="84" applyFont="1" applyFill="1" applyBorder="1" applyAlignment="1">
      <alignment horizontal="center" vertical="center" wrapText="1"/>
    </xf>
  </cellXfs>
  <cellStyles count="93">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mma 2" xfId="85" xr:uid="{82231611-9D60-4029-BD53-32CEE3E58A5A}"/>
    <cellStyle name="Counterflow" xfId="54" xr:uid="{00000000-0005-0000-0000-00001F000000}"/>
    <cellStyle name="DateLong" xfId="60" xr:uid="{00000000-0005-0000-0000-000020000000}"/>
    <cellStyle name="DateShort" xfId="61" xr:uid="{00000000-0005-0000-0000-000021000000}"/>
    <cellStyle name="Descriptor text" xfId="79" xr:uid="{BD56DA9F-ECCA-47E6-B322-DE9A736F242A}"/>
    <cellStyle name="Documentation" xfId="59" xr:uid="{00000000-0005-0000-0000-000022000000}"/>
    <cellStyle name="Explanatory Text" xfId="18" builtinId="53" hidden="1"/>
    <cellStyle name="Export" xfId="56" xr:uid="{00000000-0005-0000-0000-000024000000}"/>
    <cellStyle name="Factor" xfId="62" xr:uid="{00000000-0005-0000-0000-000025000000}"/>
    <cellStyle name="Good" xfId="8" builtinId="26" hidden="1"/>
    <cellStyle name="Hard coded" xfId="57" xr:uid="{00000000-0005-0000-0000-000027000000}"/>
    <cellStyle name="Heading" xfId="78" xr:uid="{D6EA643E-82FA-4E6C-BFE5-FD5488F64A1B}"/>
    <cellStyle name="Heading 1" xfId="4" builtinId="16" hidden="1"/>
    <cellStyle name="Heading 1" xfId="72" builtinId="16"/>
    <cellStyle name="Heading 2" xfId="5" builtinId="17" hidden="1"/>
    <cellStyle name="Heading 2" xfId="73" builtinId="17"/>
    <cellStyle name="Heading 3" xfId="6" builtinId="18" hidden="1"/>
    <cellStyle name="Heading 4" xfId="7" builtinId="19" hidden="1"/>
    <cellStyle name="Hyperlink" xfId="80" builtinId="8"/>
    <cellStyle name="Hyperlink 2" xfId="83" xr:uid="{FF466A68-E0CA-4784-B95B-39A2F14ED9FE}"/>
    <cellStyle name="Import" xfId="55" xr:uid="{00000000-0005-0000-0000-00002C000000}"/>
    <cellStyle name="Input" xfId="11" builtinId="20" hidden="1"/>
    <cellStyle name="Level 1 Heading" xfId="63" xr:uid="{00000000-0005-0000-0000-00002E000000}"/>
    <cellStyle name="Level 2 Heading" xfId="64" xr:uid="{00000000-0005-0000-0000-00002F000000}"/>
    <cellStyle name="Level 3 Heading" xfId="65" xr:uid="{00000000-0005-0000-0000-000030000000}"/>
    <cellStyle name="Linked Cell" xfId="14" builtinId="24" hidden="1"/>
    <cellStyle name="Neutral" xfId="10" builtinId="28" hidden="1"/>
    <cellStyle name="Normal" xfId="0" builtinId="0"/>
    <cellStyle name="Normal 2" xfId="69" xr:uid="{00000000-0005-0000-0000-000034000000}"/>
    <cellStyle name="Normal 2 2" xfId="75" xr:uid="{C79A5887-E82B-4050-8D92-AB9D875871E3}"/>
    <cellStyle name="Normal 2 3" xfId="82" xr:uid="{928E59D4-A842-480D-A7E3-B782747A0A07}"/>
    <cellStyle name="Normal 2 3 2" xfId="90" xr:uid="{C1CF36AF-751F-4298-9710-81F78883B18B}"/>
    <cellStyle name="Normal 3" xfId="70" xr:uid="{00000000-0005-0000-0000-000035000000}"/>
    <cellStyle name="Normal 3 2" xfId="74" xr:uid="{32DF13CC-548F-4ECE-8DA6-EB2D23C0B9E5}"/>
    <cellStyle name="Normal 3 2 2" xfId="84" xr:uid="{CBC0F00F-E0C3-417E-96A7-05BA2EFCEBE0}"/>
    <cellStyle name="Normal 3 2 2 2" xfId="91" xr:uid="{CE639227-1A06-45D6-B0B5-7C5D6BD6325C}"/>
    <cellStyle name="Normal 3 2 3" xfId="77" xr:uid="{D48EED4F-EA67-4A49-A29D-41847D0FDE68}"/>
    <cellStyle name="Normal 3 2 3 2" xfId="89" xr:uid="{165C69D0-2EBD-46E0-9B49-8A8D6A7A79FC}"/>
    <cellStyle name="Normal 3 2 4" xfId="88" xr:uid="{6197096A-FDFC-4E1E-B149-7979DB48FE87}"/>
    <cellStyle name="Normal 3 3" xfId="86" xr:uid="{EA7C592B-4C4C-4A89-B183-2B8846BC8198}"/>
    <cellStyle name="Normal 4" xfId="71" xr:uid="{F93C0E4F-16C5-40B5-91AF-021F6F03366E}"/>
    <cellStyle name="Normal 4 2" xfId="87" xr:uid="{DDFA6107-AAE5-4140-A7D4-6C93191D7222}"/>
    <cellStyle name="Normal 5" xfId="81" xr:uid="{F43F58D2-3EEE-4415-B10C-231EBB530AB9}"/>
    <cellStyle name="Normal 6" xfId="92" xr:uid="{EFB20493-0543-4E97-BC57-5BCFF43DE35F}"/>
    <cellStyle name="Note" xfId="17" builtinId="10" hidden="1"/>
    <cellStyle name="Output" xfId="12" builtinId="21" hidden="1"/>
    <cellStyle name="Pantone 130C" xfId="47" xr:uid="{00000000-0005-0000-0000-000038000000}"/>
    <cellStyle name="Pantone 179C" xfId="52" xr:uid="{00000000-0005-0000-0000-000039000000}"/>
    <cellStyle name="Pantone 232C" xfId="51" xr:uid="{00000000-0005-0000-0000-00003A000000}"/>
    <cellStyle name="Pantone 2745C" xfId="50" xr:uid="{00000000-0005-0000-0000-00003B000000}"/>
    <cellStyle name="Pantone 279C" xfId="45" xr:uid="{00000000-0005-0000-0000-00003C000000}"/>
    <cellStyle name="Pantone 281C" xfId="44" xr:uid="{00000000-0005-0000-0000-00003D000000}"/>
    <cellStyle name="Pantone 451C" xfId="46" xr:uid="{00000000-0005-0000-0000-00003E000000}"/>
    <cellStyle name="Pantone 583C" xfId="49" xr:uid="{00000000-0005-0000-0000-00003F000000}"/>
    <cellStyle name="Pantone 633C" xfId="48" xr:uid="{00000000-0005-0000-0000-000040000000}"/>
    <cellStyle name="Per cent" xfId="2" builtinId="5" customBuiltin="1"/>
    <cellStyle name="Percent [0]" xfId="58" xr:uid="{00000000-0005-0000-0000-000042000000}"/>
    <cellStyle name="Title" xfId="3" builtinId="15" hidden="1"/>
    <cellStyle name="Total" xfId="19" builtinId="25" hidden="1"/>
    <cellStyle name="Validation error" xfId="76" xr:uid="{BFCC47CA-A182-4EED-AD33-B4FE0B6C3A0F}"/>
    <cellStyle name="Warning Text" xfId="16" builtinId="11" customBuiltin="1"/>
    <cellStyle name="WIP" xfId="53" xr:uid="{00000000-0005-0000-0000-000046000000}"/>
  </cellStyles>
  <dxfs count="25">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auto="1"/>
      </font>
      <fill>
        <patternFill>
          <bgColor theme="7" tint="0.59996337778862885"/>
        </patternFill>
      </fill>
    </dxf>
    <dxf>
      <font>
        <color auto="1"/>
      </font>
      <fill>
        <patternFill>
          <bgColor theme="7" tint="0.59996337778862885"/>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ill>
        <patternFill>
          <bgColor rgb="FFFE4819"/>
        </patternFill>
      </fill>
    </dxf>
  </dxfs>
  <tableStyles count="0" defaultTableStyle="TableStyleMedium2" defaultPivotStyle="PivotStyleLight16"/>
  <colors>
    <mruColors>
      <color rgb="FF57A1DF"/>
      <color rgb="FFB97BB4"/>
      <color rgb="FF98C561"/>
      <color rgb="FFCCCCCE"/>
      <color rgb="FFFFDB8E"/>
      <color rgb="FFF0F3B3"/>
      <color rgb="FF0071CE"/>
      <color rgb="FFE2E768"/>
      <color rgb="FFDCECF5"/>
      <color rgb="FF9436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11906</xdr:colOff>
      <xdr:row>2</xdr:row>
      <xdr:rowOff>0</xdr:rowOff>
    </xdr:from>
    <xdr:to>
      <xdr:col>11</xdr:col>
      <xdr:colOff>244077</xdr:colOff>
      <xdr:row>5</xdr:row>
      <xdr:rowOff>178593</xdr:rowOff>
    </xdr:to>
    <xdr:sp macro="" textlink="">
      <xdr:nvSpPr>
        <xdr:cNvPr id="2" name="TextBox 1">
          <a:extLst>
            <a:ext uri="{FF2B5EF4-FFF2-40B4-BE49-F238E27FC236}">
              <a16:creationId xmlns:a16="http://schemas.microsoft.com/office/drawing/2014/main" id="{BEA6BE25-1890-4E2B-9F3F-286231D1A438}"/>
            </a:ext>
          </a:extLst>
        </xdr:cNvPr>
        <xdr:cNvSpPr txBox="1"/>
      </xdr:nvSpPr>
      <xdr:spPr>
        <a:xfrm>
          <a:off x="125016" y="500063"/>
          <a:ext cx="11543109" cy="785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Calibri" panose="020F0502020204030204" pitchFamily="34" charset="0"/>
              <a:cs typeface="Calibri" panose="020F0502020204030204" pitchFamily="34" charset="0"/>
            </a:rPr>
            <a:t>For the purpose of this example, the company has laid 1 km of a new main. The expenditure has been allocated 60% to resilience and 40% to network reinforcement.</a:t>
          </a:r>
        </a:p>
        <a:p>
          <a:r>
            <a:rPr lang="en-GB" sz="1200">
              <a:latin typeface="Calibri" panose="020F0502020204030204" pitchFamily="34" charset="0"/>
              <a:cs typeface="Calibri" panose="020F0502020204030204" pitchFamily="34" charset="0"/>
            </a:rPr>
            <a:t>Under the proportional allocation method, 60% of the main is allocated to resilience (0.6 km), and 40% to reinforcement (0.4 km). Total = 1 km</a:t>
          </a:r>
        </a:p>
        <a:p>
          <a:r>
            <a:rPr lang="en-GB" sz="1200">
              <a:latin typeface="Calibri" panose="020F0502020204030204" pitchFamily="34" charset="0"/>
              <a:cs typeface="Calibri" panose="020F0502020204030204" pitchFamily="34" charset="0"/>
            </a:rPr>
            <a:t>Under the allocation 'in full', the full length of the main is allocated to both resilience (1 km) and reinforcement (1 km). Total = 2 km</a:t>
          </a:r>
        </a:p>
      </xdr:txBody>
    </xdr:sp>
    <xdr:clientData/>
  </xdr:twoCellAnchor>
  <xdr:twoCellAnchor>
    <xdr:from>
      <xdr:col>1</xdr:col>
      <xdr:colOff>21431</xdr:colOff>
      <xdr:row>17</xdr:row>
      <xdr:rowOff>182165</xdr:rowOff>
    </xdr:from>
    <xdr:to>
      <xdr:col>12</xdr:col>
      <xdr:colOff>53577</xdr:colOff>
      <xdr:row>22</xdr:row>
      <xdr:rowOff>190500</xdr:rowOff>
    </xdr:to>
    <xdr:sp macro="" textlink="">
      <xdr:nvSpPr>
        <xdr:cNvPr id="3" name="TextBox 2">
          <a:extLst>
            <a:ext uri="{FF2B5EF4-FFF2-40B4-BE49-F238E27FC236}">
              <a16:creationId xmlns:a16="http://schemas.microsoft.com/office/drawing/2014/main" id="{684EEA45-33BE-4053-8965-24B49EF019B4}"/>
            </a:ext>
          </a:extLst>
        </xdr:cNvPr>
        <xdr:cNvSpPr txBox="1"/>
      </xdr:nvSpPr>
      <xdr:spPr>
        <a:xfrm>
          <a:off x="134541" y="4105275"/>
          <a:ext cx="12230099"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Calibri" panose="020F0502020204030204" pitchFamily="34" charset="0"/>
              <a:cs typeface="Calibri" panose="020F0502020204030204" pitchFamily="34" charset="0"/>
            </a:rPr>
            <a:t>For the purpose of this example, 1 km of existing mains is replaced by 1 km of larger diameter mains. The drivers of the replacement are network reinforcement and maintenance, and project costs are allocated 60:40 between these drivers.</a:t>
          </a:r>
        </a:p>
        <a:p>
          <a:r>
            <a:rPr lang="en-GB" sz="1200">
              <a:latin typeface="Calibri" panose="020F0502020204030204" pitchFamily="34" charset="0"/>
              <a:cs typeface="Calibri" panose="020F0502020204030204" pitchFamily="34" charset="0"/>
            </a:rPr>
            <a:t>This would be reported under line 2 'Length of potable mains upsized'.</a:t>
          </a:r>
        </a:p>
        <a:p>
          <a:r>
            <a:rPr lang="en-GB" sz="1200">
              <a:latin typeface="Calibri" panose="020F0502020204030204" pitchFamily="34" charset="0"/>
              <a:cs typeface="Calibri" panose="020F0502020204030204" pitchFamily="34" charset="0"/>
            </a:rPr>
            <a:t>In sheet '1.</a:t>
          </a:r>
          <a:r>
            <a:rPr lang="en-GB" sz="1200" baseline="0">
              <a:latin typeface="Calibri" panose="020F0502020204030204" pitchFamily="34" charset="0"/>
              <a:cs typeface="Calibri" panose="020F0502020204030204" pitchFamily="34" charset="0"/>
            </a:rPr>
            <a:t> P</a:t>
          </a:r>
          <a:r>
            <a:rPr lang="en-GB" sz="1200">
              <a:latin typeface="Calibri" panose="020F0502020204030204" pitchFamily="34" charset="0"/>
              <a:cs typeface="Calibri" panose="020F0502020204030204" pitchFamily="34" charset="0"/>
            </a:rPr>
            <a:t>roportional', line 2, 0.4 would be reported under network reinforcement and 0.6 under maintenance.</a:t>
          </a:r>
          <a:endParaRPr lang="en-GB" sz="1200" baseline="0">
            <a:latin typeface="Calibri" panose="020F0502020204030204" pitchFamily="34" charset="0"/>
            <a:cs typeface="Calibri" panose="020F0502020204030204" pitchFamily="34" charset="0"/>
          </a:endParaRPr>
        </a:p>
        <a:p>
          <a:r>
            <a:rPr lang="en-GB" sz="1200">
              <a:solidFill>
                <a:schemeClr val="dk1"/>
              </a:solidFill>
              <a:effectLst/>
              <a:latin typeface="Calibri" panose="020F0502020204030204" pitchFamily="34" charset="0"/>
              <a:ea typeface="+mn-ea"/>
              <a:cs typeface="Calibri" panose="020F0502020204030204" pitchFamily="34" charset="0"/>
            </a:rPr>
            <a:t>In sheet '2. In</a:t>
          </a:r>
          <a:r>
            <a:rPr lang="en-GB" sz="1200" baseline="0">
              <a:solidFill>
                <a:schemeClr val="dk1"/>
              </a:solidFill>
              <a:effectLst/>
              <a:latin typeface="Calibri" panose="020F0502020204030204" pitchFamily="34" charset="0"/>
              <a:ea typeface="+mn-ea"/>
              <a:cs typeface="Calibri" panose="020F0502020204030204" pitchFamily="34" charset="0"/>
            </a:rPr>
            <a:t> </a:t>
          </a:r>
          <a:r>
            <a:rPr lang="en-GB" sz="1200">
              <a:solidFill>
                <a:schemeClr val="dk1"/>
              </a:solidFill>
              <a:effectLst/>
              <a:latin typeface="Calibri" panose="020F0502020204030204" pitchFamily="34" charset="0"/>
              <a:ea typeface="+mn-ea"/>
              <a:cs typeface="Calibri" panose="020F0502020204030204" pitchFamily="34" charset="0"/>
            </a:rPr>
            <a:t>full by area' line 2, 1.0 would be reported under network reinforcement and 1.0 under maintenance.</a:t>
          </a:r>
          <a:endParaRPr lang="en-GB" sz="1200">
            <a:latin typeface="Calibri" panose="020F0502020204030204" pitchFamily="34" charset="0"/>
            <a:cs typeface="Calibri" panose="020F0502020204030204" pitchFamily="34" charset="0"/>
          </a:endParaRPr>
        </a:p>
      </xdr:txBody>
    </xdr:sp>
    <xdr:clientData/>
  </xdr:twoCellAnchor>
  <xdr:twoCellAnchor>
    <xdr:from>
      <xdr:col>1</xdr:col>
      <xdr:colOff>0</xdr:colOff>
      <xdr:row>33</xdr:row>
      <xdr:rowOff>113108</xdr:rowOff>
    </xdr:from>
    <xdr:to>
      <xdr:col>12</xdr:col>
      <xdr:colOff>32146</xdr:colOff>
      <xdr:row>38</xdr:row>
      <xdr:rowOff>154780</xdr:rowOff>
    </xdr:to>
    <xdr:sp macro="" textlink="">
      <xdr:nvSpPr>
        <xdr:cNvPr id="6" name="TextBox 5">
          <a:extLst>
            <a:ext uri="{FF2B5EF4-FFF2-40B4-BE49-F238E27FC236}">
              <a16:creationId xmlns:a16="http://schemas.microsoft.com/office/drawing/2014/main" id="{117359E0-3426-4836-B9F3-A375DDA54FF8}"/>
            </a:ext>
          </a:extLst>
        </xdr:cNvPr>
        <xdr:cNvSpPr txBox="1"/>
      </xdr:nvSpPr>
      <xdr:spPr>
        <a:xfrm>
          <a:off x="113110" y="7399733"/>
          <a:ext cx="12230099" cy="1053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Calibri" panose="020F0502020204030204" pitchFamily="34" charset="0"/>
              <a:cs typeface="Calibri" panose="020F0502020204030204" pitchFamily="34" charset="0"/>
            </a:rPr>
            <a:t>For the purpose of this example, the company has</a:t>
          </a:r>
          <a:r>
            <a:rPr lang="en-GB" sz="1200" baseline="0">
              <a:latin typeface="Calibri" panose="020F0502020204030204" pitchFamily="34" charset="0"/>
              <a:cs typeface="Calibri" panose="020F0502020204030204" pitchFamily="34" charset="0"/>
            </a:rPr>
            <a:t> laid 1 km of new main in consequence of a new development</a:t>
          </a:r>
          <a:r>
            <a:rPr lang="en-GB" sz="1200">
              <a:latin typeface="Calibri" panose="020F0502020204030204" pitchFamily="34" charset="0"/>
              <a:cs typeface="Calibri" panose="020F0502020204030204" pitchFamily="34" charset="0"/>
            </a:rPr>
            <a:t>. The driver of the replacement is network reinforcement, and project costs are allocated 100% to this driver.</a:t>
          </a:r>
        </a:p>
        <a:p>
          <a:r>
            <a:rPr lang="en-GB" sz="1200">
              <a:latin typeface="Calibri" panose="020F0502020204030204" pitchFamily="34" charset="0"/>
              <a:cs typeface="Calibri" panose="020F0502020204030204" pitchFamily="34" charset="0"/>
            </a:rPr>
            <a:t>This would be reported under line 1 'Length of new potable mains'.</a:t>
          </a:r>
        </a:p>
        <a:p>
          <a:pPr marL="0" marR="0" lvl="0" indent="0" defTabSz="914400" eaLnBrk="1" fontAlgn="auto" latinLnBrk="0" hangingPunct="1">
            <a:lnSpc>
              <a:spcPct val="100000"/>
            </a:lnSpc>
            <a:spcBef>
              <a:spcPts val="0"/>
            </a:spcBef>
            <a:spcAft>
              <a:spcPts val="0"/>
            </a:spcAft>
            <a:buClrTx/>
            <a:buSzTx/>
            <a:buFontTx/>
            <a:buNone/>
            <a:tabLst/>
            <a:defRPr/>
          </a:pPr>
          <a:r>
            <a:rPr lang="en-GB" sz="1200">
              <a:latin typeface="Calibri" panose="020F0502020204030204" pitchFamily="34" charset="0"/>
              <a:cs typeface="Calibri" panose="020F0502020204030204" pitchFamily="34" charset="0"/>
            </a:rPr>
            <a:t>In sheet '1.</a:t>
          </a:r>
          <a:r>
            <a:rPr lang="en-GB" sz="1200" baseline="0">
              <a:latin typeface="Calibri" panose="020F0502020204030204" pitchFamily="34" charset="0"/>
              <a:cs typeface="Calibri" panose="020F0502020204030204" pitchFamily="34" charset="0"/>
            </a:rPr>
            <a:t> P</a:t>
          </a:r>
          <a:r>
            <a:rPr lang="en-GB" sz="1200">
              <a:latin typeface="Calibri" panose="020F0502020204030204" pitchFamily="34" charset="0"/>
              <a:cs typeface="Calibri" panose="020F0502020204030204" pitchFamily="34" charset="0"/>
            </a:rPr>
            <a:t>roportional', line 1, 1.0</a:t>
          </a:r>
          <a:r>
            <a:rPr lang="en-GB" sz="1200" baseline="0">
              <a:latin typeface="Calibri" panose="020F0502020204030204" pitchFamily="34" charset="0"/>
              <a:cs typeface="Calibri" panose="020F0502020204030204" pitchFamily="34" charset="0"/>
            </a:rPr>
            <a:t> km</a:t>
          </a:r>
          <a:r>
            <a:rPr lang="en-GB" sz="1200">
              <a:latin typeface="Calibri" panose="020F0502020204030204" pitchFamily="34" charset="0"/>
              <a:cs typeface="Calibri" panose="020F0502020204030204" pitchFamily="34" charset="0"/>
            </a:rPr>
            <a:t> would be reported under network reinforcement.</a:t>
          </a: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Calibri" panose="020F0502020204030204" pitchFamily="34" charset="0"/>
              <a:ea typeface="+mn-ea"/>
              <a:cs typeface="Calibri" panose="020F0502020204030204" pitchFamily="34" charset="0"/>
            </a:rPr>
            <a:t>In sheet '2. In</a:t>
          </a:r>
          <a:r>
            <a:rPr lang="en-GB" sz="1200" baseline="0">
              <a:solidFill>
                <a:schemeClr val="dk1"/>
              </a:solidFill>
              <a:effectLst/>
              <a:latin typeface="Calibri" panose="020F0502020204030204" pitchFamily="34" charset="0"/>
              <a:ea typeface="+mn-ea"/>
              <a:cs typeface="Calibri" panose="020F0502020204030204" pitchFamily="34" charset="0"/>
            </a:rPr>
            <a:t> </a:t>
          </a:r>
          <a:r>
            <a:rPr lang="en-GB" sz="1200">
              <a:solidFill>
                <a:schemeClr val="dk1"/>
              </a:solidFill>
              <a:effectLst/>
              <a:latin typeface="Calibri" panose="020F0502020204030204" pitchFamily="34" charset="0"/>
              <a:ea typeface="+mn-ea"/>
              <a:cs typeface="Calibri" panose="020F0502020204030204" pitchFamily="34" charset="0"/>
            </a:rPr>
            <a:t>full by area' line 2,1.0 would be reported under network reinforcement.</a:t>
          </a:r>
          <a:endParaRPr lang="en-GB" sz="1200">
            <a:effectLst/>
            <a:latin typeface="Calibri" panose="020F0502020204030204" pitchFamily="34" charset="0"/>
            <a:cs typeface="Calibri" panose="020F0502020204030204" pitchFamily="34" charset="0"/>
          </a:endParaRPr>
        </a:p>
        <a:p>
          <a:endParaRPr lang="en-GB" sz="1200">
            <a:latin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24%20BP%20tables%2019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OUT &gt;&gt;"/>
      <sheetName val="OUT1"/>
      <sheetName val="OUT2"/>
      <sheetName val="OUT3"/>
      <sheetName val="OUT4"/>
      <sheetName val="OUT5"/>
      <sheetName val="CW &gt;&gt;"/>
      <sheetName val="CW1"/>
      <sheetName val="CW2"/>
      <sheetName val="CW3"/>
      <sheetName val="CW4"/>
      <sheetName val="CW5"/>
      <sheetName val="CW6"/>
      <sheetName val="CW7"/>
      <sheetName val="CW8"/>
      <sheetName val="CW9"/>
      <sheetName val="CW10"/>
      <sheetName val="CW11"/>
      <sheetName val="CW12"/>
      <sheetName val="CW13"/>
      <sheetName val="CW14"/>
      <sheetName val="CW15"/>
      <sheetName val="CW16"/>
      <sheetName val="CWW &gt;&gt;"/>
      <sheetName val="CWW1"/>
      <sheetName val="CWW2"/>
      <sheetName val="CWW3"/>
      <sheetName val="CWW4"/>
      <sheetName val="CWW5"/>
      <sheetName val="CWW6"/>
      <sheetName val="CWW7"/>
      <sheetName val="CWW8"/>
      <sheetName val="CWW9"/>
      <sheetName val="CWW10"/>
      <sheetName val="CWW11"/>
      <sheetName val="CWW12"/>
      <sheetName val="CWW13"/>
      <sheetName val="CWW14"/>
      <sheetName val="CWW15"/>
      <sheetName val="CWW16"/>
      <sheetName val="CWW17"/>
      <sheetName val="CWW18"/>
      <sheetName val="RR &gt;&gt;"/>
      <sheetName val="RR1A"/>
      <sheetName val="RR1N"/>
      <sheetName val="RR2"/>
      <sheetName val="RR3A"/>
      <sheetName val="RR3N"/>
      <sheetName val="RR4A"/>
      <sheetName val="RR4N"/>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ES &gt;&gt;"/>
      <sheetName val="RES1"/>
      <sheetName val="BIO &gt;&gt;"/>
      <sheetName val="BIO1"/>
      <sheetName val="BIO2"/>
      <sheetName val="BIO3"/>
      <sheetName val="BIO4"/>
      <sheetName val="RET &gt;&gt;"/>
      <sheetName val="RET1"/>
      <sheetName val="RET2"/>
      <sheetName val="RET3"/>
      <sheetName val="DS &gt;&gt;"/>
      <sheetName val="DS1"/>
      <sheetName val="DS2"/>
      <sheetName val="DS3"/>
      <sheetName val="DS4"/>
      <sheetName val="DS5"/>
      <sheetName val="DS6"/>
      <sheetName val="DS7"/>
      <sheetName val="LS &gt;&gt;"/>
      <sheetName val="LS1"/>
      <sheetName val="LS2"/>
      <sheetName val="LS3"/>
      <sheetName val="LS3a"/>
      <sheetName val="LS3b"/>
      <sheetName val="LS3c"/>
      <sheetName val="LS3d"/>
      <sheetName val="LS3e"/>
      <sheetName val="LS4c"/>
      <sheetName val="LS3f"/>
      <sheetName val="LS3g"/>
      <sheetName val="LS3h"/>
      <sheetName val="LS3i"/>
      <sheetName val="LS4"/>
      <sheetName val="LS4a"/>
      <sheetName val="LS4b"/>
      <sheetName val="LS4d"/>
      <sheetName val="LS4e"/>
      <sheetName val="LS4f"/>
      <sheetName val="LS4g"/>
      <sheetName val="LS4h"/>
      <sheetName val="LS4i"/>
      <sheetName val="LS5"/>
      <sheetName val="LS6"/>
      <sheetName val="LS7"/>
      <sheetName val="SUP &gt;&gt;"/>
      <sheetName val="SUP1"/>
      <sheetName val="SUP2"/>
      <sheetName val="SUP3"/>
      <sheetName val="SUP4"/>
      <sheetName val="SUP5"/>
      <sheetName val="SUP6"/>
      <sheetName val="SUP7"/>
      <sheetName val="SUP8"/>
      <sheetName val="SUP9"/>
      <sheetName val="SUP10"/>
      <sheetName val="SUP11"/>
      <sheetName val="SUP12"/>
      <sheetName val="SUP13"/>
      <sheetName val="SUM &gt;&gt;"/>
      <sheetName val="PD &gt;&gt;"/>
      <sheetName val="PD1"/>
      <sheetName val="PD2"/>
      <sheetName val="PD3"/>
      <sheetName val="PD4"/>
      <sheetName val="PD5"/>
      <sheetName val="PD6"/>
      <sheetName val="PD7"/>
      <sheetName val="PD8"/>
      <sheetName val="PD9"/>
      <sheetName val="PD10"/>
      <sheetName val="F_Outputs 1"/>
      <sheetName val="F_Outputs 2"/>
      <sheetName val="F_Outputs 4"/>
      <sheetName val="F_Outputs 5"/>
      <sheetName val="F_Outputs 6"/>
      <sheetName val="F_Outputs 7"/>
      <sheetName val="F_Outputs 8"/>
      <sheetName val="F_Outputs 9"/>
      <sheetName val="F_Outputs 10"/>
      <sheetName val="F_Outputs 11"/>
      <sheetName val="NOT USED &gt;&gt;"/>
      <sheetName val="1F"/>
      <sheetName val="2A"/>
      <sheetName val="2N"/>
      <sheetName val="2O"/>
      <sheetName val="4F"/>
      <sheetName val="4G"/>
      <sheetName val="5B"/>
      <sheetName val="11A"/>
      <sheetName val="3E"/>
      <sheetName val="3F.1"/>
      <sheetName val="Sheet3"/>
      <sheetName val="3F.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51A68-41E3-4ED3-949F-F21AA0656ACD}">
  <dimension ref="B1:W118"/>
  <sheetViews>
    <sheetView showGridLines="0" zoomScale="70" zoomScaleNormal="70" workbookViewId="0">
      <selection activeCell="A3" sqref="A3"/>
    </sheetView>
  </sheetViews>
  <sheetFormatPr defaultColWidth="9.5703125" defaultRowHeight="21.6"/>
  <cols>
    <col min="1" max="1" width="1.7109375" style="1" customWidth="1"/>
    <col min="2" max="2" width="40.7109375" style="1" bestFit="1" customWidth="1"/>
    <col min="3" max="3" width="37.140625" style="1" bestFit="1" customWidth="1"/>
    <col min="4" max="4" width="10.85546875" style="1" bestFit="1" customWidth="1"/>
    <col min="5" max="5" width="15.5703125" style="1" bestFit="1" customWidth="1"/>
    <col min="6" max="6" width="9.5703125" style="1"/>
    <col min="7" max="7" width="26.85546875" style="1" bestFit="1" customWidth="1"/>
    <col min="8" max="8" width="40.7109375" style="1" bestFit="1" customWidth="1"/>
    <col min="9" max="9" width="26.140625" style="1" bestFit="1" customWidth="1"/>
    <col min="10" max="10" width="46" style="1" bestFit="1" customWidth="1"/>
    <col min="11" max="11" width="32.42578125" style="1" bestFit="1" customWidth="1"/>
    <col min="12" max="12" width="41" style="1" bestFit="1" customWidth="1"/>
    <col min="13" max="13" width="36.28515625" style="1" bestFit="1" customWidth="1"/>
    <col min="14" max="14" width="23.42578125" style="1" bestFit="1" customWidth="1"/>
    <col min="15" max="15" width="24.7109375" style="1" bestFit="1" customWidth="1"/>
    <col min="16" max="16" width="35.7109375" style="1" bestFit="1" customWidth="1"/>
    <col min="17" max="17" width="31.85546875" style="1" bestFit="1" customWidth="1"/>
    <col min="18" max="18" width="9.5703125" style="1"/>
    <col min="19" max="19" width="32.140625" style="1" bestFit="1" customWidth="1"/>
    <col min="20" max="16384" width="9.5703125" style="1"/>
  </cols>
  <sheetData>
    <row r="1" spans="2:23" s="15" customFormat="1"/>
    <row r="2" spans="2:23" ht="45" customHeight="1">
      <c r="B2" s="13" t="s">
        <v>0</v>
      </c>
      <c r="C2" s="13"/>
      <c r="D2" s="13"/>
      <c r="E2" s="13"/>
      <c r="F2" s="13"/>
      <c r="G2" s="13"/>
      <c r="H2" s="13"/>
      <c r="I2" s="13"/>
      <c r="J2" s="13"/>
      <c r="K2" s="13"/>
      <c r="L2" s="13"/>
      <c r="M2" s="13"/>
      <c r="N2" s="13"/>
      <c r="O2" s="13"/>
      <c r="P2" s="13"/>
      <c r="Q2" s="13"/>
      <c r="R2" s="13"/>
      <c r="S2" s="13"/>
    </row>
    <row r="3" spans="2:23" s="15" customFormat="1" ht="15" customHeight="1" thickBot="1">
      <c r="B3" s="17"/>
      <c r="C3" s="17"/>
      <c r="D3" s="18"/>
      <c r="E3" s="18"/>
      <c r="F3" s="18"/>
      <c r="G3" s="18"/>
      <c r="H3" s="18"/>
      <c r="I3" s="18"/>
      <c r="J3" s="18"/>
      <c r="K3" s="18"/>
      <c r="L3" s="18"/>
      <c r="M3" s="18"/>
      <c r="N3" s="18"/>
      <c r="O3" s="18"/>
      <c r="P3" s="18"/>
      <c r="Q3" s="18"/>
      <c r="R3" s="18"/>
      <c r="S3" s="18"/>
      <c r="T3" s="18"/>
      <c r="U3" s="18"/>
      <c r="V3" s="18"/>
      <c r="W3" s="18"/>
    </row>
    <row r="4" spans="2:23" s="2" customFormat="1" ht="22.5" customHeight="1" thickBot="1">
      <c r="B4" s="19" t="s">
        <v>1</v>
      </c>
      <c r="C4" s="20" t="s">
        <v>2</v>
      </c>
      <c r="D4" s="20" t="s">
        <v>3</v>
      </c>
      <c r="E4" s="21" t="s">
        <v>4</v>
      </c>
      <c r="F4" s="18"/>
      <c r="G4" s="18"/>
      <c r="H4" s="18"/>
      <c r="I4" s="18"/>
      <c r="J4" s="18"/>
      <c r="K4" s="18"/>
      <c r="L4" s="18"/>
      <c r="M4" s="18"/>
      <c r="N4" s="18"/>
      <c r="O4" s="18"/>
      <c r="P4" s="18"/>
      <c r="Q4" s="18"/>
      <c r="R4" s="18"/>
      <c r="S4" s="18"/>
      <c r="T4" s="18"/>
      <c r="U4" s="18"/>
      <c r="V4" s="18"/>
      <c r="W4" s="18"/>
    </row>
    <row r="5" spans="2:23" s="16" customFormat="1" ht="15" customHeight="1">
      <c r="B5" s="22"/>
      <c r="C5" s="23" t="s">
        <v>5</v>
      </c>
      <c r="D5" s="23" t="s">
        <v>6</v>
      </c>
      <c r="E5" s="24" t="s">
        <v>7</v>
      </c>
      <c r="F5" s="18"/>
      <c r="G5" s="18"/>
      <c r="H5" s="18"/>
      <c r="I5" s="18"/>
      <c r="J5" s="18"/>
      <c r="K5" s="18"/>
      <c r="L5" s="18"/>
      <c r="M5" s="18"/>
      <c r="N5" s="18"/>
      <c r="O5" s="18"/>
      <c r="P5" s="18"/>
      <c r="Q5" s="18"/>
      <c r="R5" s="18"/>
      <c r="S5" s="18"/>
      <c r="T5" s="18"/>
      <c r="U5" s="18"/>
      <c r="V5" s="18"/>
      <c r="W5" s="18"/>
    </row>
    <row r="6" spans="2:23" s="16" customFormat="1" ht="15" customHeight="1">
      <c r="B6" s="26" t="s">
        <v>8</v>
      </c>
      <c r="C6" s="27" t="s">
        <v>8</v>
      </c>
      <c r="D6" s="27" t="s">
        <v>9</v>
      </c>
      <c r="E6" s="28" t="s">
        <v>10</v>
      </c>
      <c r="F6" s="18"/>
      <c r="G6" s="18"/>
      <c r="H6" s="18"/>
      <c r="I6" s="18"/>
      <c r="J6" s="18"/>
      <c r="K6" s="18"/>
      <c r="L6" s="18"/>
      <c r="M6" s="18"/>
      <c r="N6" s="18"/>
      <c r="O6" s="18"/>
      <c r="P6" s="18"/>
      <c r="Q6" s="18"/>
      <c r="R6" s="18"/>
      <c r="S6" s="18"/>
      <c r="T6" s="18"/>
      <c r="U6" s="18"/>
      <c r="V6" s="18"/>
      <c r="W6" s="18"/>
    </row>
    <row r="7" spans="2:23" s="16" customFormat="1" ht="15" customHeight="1">
      <c r="B7" s="26" t="s">
        <v>11</v>
      </c>
      <c r="C7" s="27" t="s">
        <v>12</v>
      </c>
      <c r="D7" s="27" t="s">
        <v>13</v>
      </c>
      <c r="E7" s="28" t="s">
        <v>7</v>
      </c>
      <c r="F7" s="18"/>
      <c r="G7" s="18"/>
      <c r="H7" s="18"/>
      <c r="I7" s="18"/>
      <c r="J7" s="18"/>
      <c r="K7" s="18"/>
      <c r="L7" s="18"/>
      <c r="M7" s="18"/>
      <c r="N7" s="18"/>
      <c r="O7" s="18"/>
      <c r="P7" s="18"/>
      <c r="Q7" s="18"/>
      <c r="R7" s="18"/>
      <c r="S7" s="18"/>
      <c r="T7" s="18"/>
      <c r="U7" s="18"/>
      <c r="V7" s="18"/>
      <c r="W7" s="18"/>
    </row>
    <row r="8" spans="2:23" s="16" customFormat="1" ht="15" customHeight="1">
      <c r="B8" s="26" t="s">
        <v>14</v>
      </c>
      <c r="C8" s="27" t="s">
        <v>15</v>
      </c>
      <c r="D8" s="27" t="s">
        <v>16</v>
      </c>
      <c r="E8" s="28" t="s">
        <v>10</v>
      </c>
      <c r="F8" s="18"/>
      <c r="G8" s="18"/>
      <c r="H8" s="18"/>
      <c r="I8" s="18"/>
      <c r="J8" s="18"/>
      <c r="K8" s="18"/>
      <c r="L8" s="18"/>
      <c r="M8" s="18"/>
      <c r="N8" s="18"/>
      <c r="O8" s="18"/>
      <c r="P8" s="18"/>
      <c r="Q8" s="18"/>
      <c r="R8" s="18"/>
      <c r="S8" s="18"/>
      <c r="T8" s="18"/>
      <c r="U8" s="18"/>
      <c r="V8" s="18"/>
      <c r="W8" s="18"/>
    </row>
    <row r="9" spans="2:23" s="16" customFormat="1" ht="15" customHeight="1">
      <c r="B9" s="26" t="s">
        <v>17</v>
      </c>
      <c r="C9" s="27" t="s">
        <v>18</v>
      </c>
      <c r="D9" s="27" t="s">
        <v>19</v>
      </c>
      <c r="E9" s="28" t="s">
        <v>7</v>
      </c>
      <c r="F9" s="18"/>
      <c r="G9" s="18"/>
      <c r="H9" s="18"/>
      <c r="I9" s="18"/>
      <c r="J9" s="18"/>
      <c r="K9" s="18"/>
      <c r="L9" s="18"/>
      <c r="M9" s="18"/>
      <c r="N9" s="18"/>
      <c r="O9" s="18"/>
      <c r="P9" s="18"/>
      <c r="Q9" s="18"/>
      <c r="R9" s="18"/>
      <c r="S9" s="18"/>
      <c r="T9" s="18"/>
      <c r="U9" s="18"/>
      <c r="V9" s="18"/>
      <c r="W9" s="18"/>
    </row>
    <row r="10" spans="2:23" s="16" customFormat="1" ht="15" customHeight="1">
      <c r="B10" s="26" t="s">
        <v>20</v>
      </c>
      <c r="C10" s="27" t="s">
        <v>21</v>
      </c>
      <c r="D10" s="27" t="s">
        <v>22</v>
      </c>
      <c r="E10" s="28" t="s">
        <v>7</v>
      </c>
      <c r="F10" s="18"/>
      <c r="G10" s="18"/>
      <c r="H10" s="18"/>
      <c r="I10" s="18"/>
      <c r="J10" s="18"/>
      <c r="K10" s="18"/>
      <c r="L10" s="18"/>
      <c r="M10" s="18"/>
      <c r="N10" s="18"/>
      <c r="O10" s="18"/>
      <c r="P10" s="18"/>
      <c r="Q10" s="18"/>
      <c r="R10" s="18"/>
      <c r="S10" s="18"/>
      <c r="T10" s="18"/>
      <c r="U10" s="18"/>
      <c r="V10" s="18"/>
      <c r="W10" s="18"/>
    </row>
    <row r="11" spans="2:23" s="16" customFormat="1" ht="15" customHeight="1">
      <c r="B11" s="26" t="s">
        <v>23</v>
      </c>
      <c r="C11" s="27" t="s">
        <v>24</v>
      </c>
      <c r="D11" s="27" t="s">
        <v>25</v>
      </c>
      <c r="E11" s="28" t="s">
        <v>7</v>
      </c>
      <c r="F11" s="18"/>
      <c r="G11" s="18"/>
      <c r="H11" s="18"/>
      <c r="I11" s="18"/>
      <c r="J11" s="18"/>
      <c r="K11" s="18"/>
      <c r="L11" s="18"/>
      <c r="M11" s="18"/>
      <c r="N11" s="18"/>
      <c r="O11" s="18"/>
      <c r="P11" s="18"/>
      <c r="Q11" s="18"/>
      <c r="R11" s="18"/>
      <c r="S11" s="18"/>
      <c r="T11" s="18"/>
      <c r="U11" s="18"/>
      <c r="V11" s="18"/>
      <c r="W11" s="18"/>
    </row>
    <row r="12" spans="2:23" s="16" customFormat="1" ht="15" customHeight="1">
      <c r="B12" s="26" t="s">
        <v>26</v>
      </c>
      <c r="C12" s="27" t="s">
        <v>27</v>
      </c>
      <c r="D12" s="27" t="s">
        <v>28</v>
      </c>
      <c r="E12" s="28" t="s">
        <v>10</v>
      </c>
      <c r="F12" s="18"/>
      <c r="G12" s="18"/>
      <c r="H12" s="18"/>
      <c r="I12" s="18"/>
      <c r="J12" s="18"/>
      <c r="K12" s="18"/>
      <c r="L12" s="18"/>
      <c r="M12" s="18"/>
      <c r="N12" s="18"/>
      <c r="O12" s="18"/>
      <c r="P12" s="18"/>
      <c r="Q12" s="18"/>
      <c r="R12" s="18"/>
      <c r="S12" s="18"/>
      <c r="T12" s="18"/>
      <c r="U12" s="18"/>
      <c r="V12" s="18"/>
      <c r="W12" s="18"/>
    </row>
    <row r="13" spans="2:23" s="16" customFormat="1" ht="15" customHeight="1">
      <c r="B13" s="26" t="s">
        <v>29</v>
      </c>
      <c r="C13" s="27" t="s">
        <v>30</v>
      </c>
      <c r="D13" s="27" t="s">
        <v>31</v>
      </c>
      <c r="E13" s="28" t="s">
        <v>7</v>
      </c>
      <c r="F13" s="18"/>
      <c r="G13" s="18"/>
      <c r="H13" s="18"/>
      <c r="I13" s="18"/>
      <c r="J13" s="18"/>
      <c r="K13" s="18"/>
      <c r="L13" s="18"/>
      <c r="M13" s="18"/>
      <c r="N13" s="18"/>
      <c r="O13" s="18"/>
      <c r="P13" s="18"/>
      <c r="Q13" s="18"/>
      <c r="R13" s="18"/>
      <c r="S13" s="18"/>
      <c r="T13" s="18"/>
      <c r="U13" s="18"/>
      <c r="V13" s="18"/>
      <c r="W13" s="18"/>
    </row>
    <row r="14" spans="2:23" s="16" customFormat="1" ht="15" customHeight="1">
      <c r="B14" s="26" t="s">
        <v>32</v>
      </c>
      <c r="C14" s="27" t="s">
        <v>33</v>
      </c>
      <c r="D14" s="27" t="s">
        <v>34</v>
      </c>
      <c r="E14" s="28" t="s">
        <v>10</v>
      </c>
      <c r="F14" s="18"/>
      <c r="G14" s="18"/>
      <c r="H14" s="18"/>
      <c r="I14" s="18"/>
      <c r="J14" s="18"/>
      <c r="K14" s="18"/>
      <c r="L14" s="18"/>
      <c r="M14" s="18"/>
      <c r="N14" s="18"/>
      <c r="O14" s="18"/>
      <c r="P14" s="18"/>
      <c r="Q14" s="18"/>
      <c r="R14" s="18"/>
      <c r="S14" s="18"/>
      <c r="T14" s="18"/>
      <c r="U14" s="18"/>
      <c r="V14" s="18"/>
      <c r="W14" s="18"/>
    </row>
    <row r="15" spans="2:23" s="16" customFormat="1" ht="15" customHeight="1">
      <c r="B15" s="26" t="s">
        <v>35</v>
      </c>
      <c r="C15" s="27" t="s">
        <v>36</v>
      </c>
      <c r="D15" s="27" t="s">
        <v>37</v>
      </c>
      <c r="E15" s="28" t="s">
        <v>10</v>
      </c>
      <c r="F15" s="18"/>
      <c r="G15" s="18"/>
      <c r="H15" s="18"/>
      <c r="I15" s="18"/>
      <c r="J15" s="18"/>
      <c r="K15" s="18"/>
      <c r="L15" s="18"/>
      <c r="M15" s="18"/>
      <c r="N15" s="18"/>
      <c r="O15" s="18"/>
      <c r="P15" s="18"/>
      <c r="Q15" s="18"/>
      <c r="R15" s="18"/>
      <c r="S15" s="18"/>
      <c r="T15" s="18"/>
      <c r="U15" s="18"/>
      <c r="V15" s="18"/>
      <c r="W15" s="18"/>
    </row>
    <row r="16" spans="2:23" s="16" customFormat="1" ht="15" customHeight="1">
      <c r="B16" s="26" t="s">
        <v>38</v>
      </c>
      <c r="C16" s="27" t="s">
        <v>39</v>
      </c>
      <c r="D16" s="27" t="s">
        <v>40</v>
      </c>
      <c r="E16" s="28" t="s">
        <v>7</v>
      </c>
      <c r="F16" s="18"/>
      <c r="G16" s="18"/>
      <c r="H16" s="18"/>
      <c r="I16" s="18"/>
      <c r="J16" s="18"/>
      <c r="K16" s="18"/>
      <c r="L16" s="18"/>
      <c r="M16" s="18"/>
      <c r="N16" s="18"/>
      <c r="O16" s="18"/>
      <c r="P16" s="18"/>
      <c r="Q16" s="18"/>
      <c r="R16" s="18"/>
      <c r="S16" s="18"/>
      <c r="T16" s="18"/>
      <c r="U16" s="18"/>
      <c r="V16" s="18"/>
      <c r="W16" s="18"/>
    </row>
    <row r="17" spans="2:23" s="16" customFormat="1" ht="15" customHeight="1">
      <c r="B17" s="26" t="s">
        <v>41</v>
      </c>
      <c r="C17" s="27" t="s">
        <v>42</v>
      </c>
      <c r="D17" s="27" t="s">
        <v>43</v>
      </c>
      <c r="E17" s="28" t="s">
        <v>7</v>
      </c>
      <c r="F17" s="18"/>
      <c r="G17" s="18"/>
      <c r="H17" s="18"/>
      <c r="I17" s="18"/>
      <c r="J17" s="18"/>
      <c r="K17" s="18"/>
      <c r="L17" s="18"/>
      <c r="M17" s="18"/>
      <c r="N17" s="18"/>
      <c r="O17" s="18"/>
      <c r="P17" s="18"/>
      <c r="Q17" s="18"/>
      <c r="R17" s="18"/>
      <c r="S17" s="18"/>
      <c r="T17" s="18"/>
      <c r="U17" s="18"/>
      <c r="V17" s="18"/>
      <c r="W17" s="18"/>
    </row>
    <row r="18" spans="2:23" s="16" customFormat="1" ht="15" customHeight="1">
      <c r="B18" s="26" t="s">
        <v>44</v>
      </c>
      <c r="C18" s="27" t="s">
        <v>45</v>
      </c>
      <c r="D18" s="27" t="s">
        <v>46</v>
      </c>
      <c r="E18" s="28" t="s">
        <v>10</v>
      </c>
      <c r="F18" s="18"/>
      <c r="G18" s="18"/>
      <c r="H18" s="18"/>
      <c r="I18" s="18"/>
      <c r="J18" s="18"/>
      <c r="K18" s="18"/>
      <c r="L18" s="18"/>
      <c r="M18" s="18"/>
      <c r="N18" s="18"/>
      <c r="O18" s="18"/>
      <c r="P18" s="18"/>
      <c r="Q18" s="18"/>
      <c r="R18" s="18"/>
      <c r="S18" s="18"/>
      <c r="T18" s="18"/>
      <c r="U18" s="18"/>
      <c r="V18" s="18"/>
      <c r="W18" s="18"/>
    </row>
    <row r="19" spans="2:23" s="16" customFormat="1" ht="15" customHeight="1">
      <c r="B19" s="26" t="s">
        <v>47</v>
      </c>
      <c r="C19" s="27" t="s">
        <v>47</v>
      </c>
      <c r="D19" s="27" t="s">
        <v>48</v>
      </c>
      <c r="E19" s="28" t="s">
        <v>7</v>
      </c>
      <c r="F19" s="18"/>
      <c r="G19" s="18"/>
      <c r="H19" s="18"/>
      <c r="I19" s="18"/>
      <c r="J19" s="18"/>
      <c r="K19" s="18"/>
      <c r="L19" s="18"/>
      <c r="M19" s="18"/>
      <c r="N19" s="18"/>
      <c r="O19" s="18"/>
      <c r="P19" s="18"/>
      <c r="Q19" s="18"/>
      <c r="R19" s="18"/>
      <c r="S19" s="18"/>
      <c r="T19" s="18"/>
      <c r="U19" s="18"/>
      <c r="V19" s="18"/>
      <c r="W19" s="18"/>
    </row>
    <row r="20" spans="2:23" s="16" customFormat="1" ht="15" customHeight="1">
      <c r="B20" s="26" t="s">
        <v>49</v>
      </c>
      <c r="C20" s="27" t="s">
        <v>50</v>
      </c>
      <c r="D20" s="27" t="s">
        <v>51</v>
      </c>
      <c r="E20" s="28" t="s">
        <v>7</v>
      </c>
      <c r="F20" s="18"/>
      <c r="G20" s="18"/>
      <c r="H20" s="18"/>
      <c r="I20" s="18"/>
      <c r="J20" s="18"/>
      <c r="K20" s="18"/>
      <c r="L20" s="18"/>
      <c r="M20" s="18"/>
      <c r="N20" s="18"/>
      <c r="O20" s="18"/>
      <c r="P20" s="18"/>
      <c r="Q20" s="18"/>
      <c r="R20" s="18"/>
      <c r="S20" s="18"/>
      <c r="T20" s="18"/>
      <c r="U20" s="18"/>
      <c r="V20" s="18"/>
      <c r="W20" s="18"/>
    </row>
    <row r="21" spans="2:23" s="16" customFormat="1" ht="15" customHeight="1">
      <c r="B21" s="26" t="s">
        <v>52</v>
      </c>
      <c r="C21" s="27" t="s">
        <v>53</v>
      </c>
      <c r="D21" s="27" t="s">
        <v>54</v>
      </c>
      <c r="E21" s="28" t="s">
        <v>7</v>
      </c>
      <c r="F21" s="18"/>
      <c r="G21" s="18"/>
      <c r="H21" s="18"/>
      <c r="I21" s="18"/>
      <c r="J21" s="18"/>
      <c r="K21" s="18"/>
      <c r="L21" s="18"/>
      <c r="M21" s="18"/>
      <c r="N21" s="18"/>
      <c r="O21" s="18"/>
      <c r="P21" s="18"/>
      <c r="Q21" s="18"/>
      <c r="R21" s="18"/>
      <c r="S21" s="18"/>
      <c r="T21" s="18"/>
      <c r="U21" s="18"/>
      <c r="V21" s="18"/>
      <c r="W21" s="18"/>
    </row>
    <row r="22" spans="2:23" s="16" customFormat="1" ht="15" customHeight="1">
      <c r="B22" s="26" t="s">
        <v>55</v>
      </c>
      <c r="C22" s="27" t="s">
        <v>56</v>
      </c>
      <c r="D22" s="27" t="s">
        <v>57</v>
      </c>
      <c r="E22" s="28" t="s">
        <v>7</v>
      </c>
      <c r="F22" s="18"/>
      <c r="G22" s="18"/>
      <c r="H22" s="18"/>
      <c r="I22" s="18"/>
      <c r="J22" s="18"/>
      <c r="K22" s="18"/>
      <c r="L22" s="18"/>
      <c r="M22" s="18"/>
      <c r="N22" s="18"/>
      <c r="O22" s="18"/>
      <c r="P22" s="18"/>
      <c r="Q22" s="18"/>
      <c r="R22" s="18"/>
      <c r="S22" s="18"/>
      <c r="T22" s="18"/>
      <c r="U22" s="18"/>
      <c r="V22" s="18"/>
      <c r="W22" s="18"/>
    </row>
    <row r="23" spans="2:23" s="16" customFormat="1" ht="15" customHeight="1" thickBot="1">
      <c r="B23" s="29" t="s">
        <v>58</v>
      </c>
      <c r="C23" s="30" t="s">
        <v>59</v>
      </c>
      <c r="D23" s="30" t="s">
        <v>60</v>
      </c>
      <c r="E23" s="31" t="s">
        <v>7</v>
      </c>
      <c r="F23" s="18"/>
      <c r="G23" s="18"/>
      <c r="H23" s="18"/>
      <c r="I23" s="18"/>
      <c r="J23" s="18"/>
      <c r="K23" s="18"/>
      <c r="L23" s="18"/>
      <c r="M23" s="18"/>
      <c r="N23" s="18"/>
      <c r="O23" s="18"/>
      <c r="P23" s="18"/>
      <c r="Q23" s="18"/>
      <c r="R23" s="18"/>
      <c r="S23" s="18"/>
      <c r="T23" s="18"/>
      <c r="U23" s="18"/>
      <c r="V23" s="18"/>
      <c r="W23" s="18"/>
    </row>
    <row r="24" spans="2:23" s="16" customFormat="1" ht="15" customHeight="1">
      <c r="B24" s="25"/>
      <c r="C24" s="25"/>
      <c r="D24" s="25"/>
      <c r="E24" s="25"/>
      <c r="F24" s="18"/>
      <c r="G24" s="18"/>
      <c r="H24" s="18"/>
      <c r="I24" s="18"/>
      <c r="J24" s="18"/>
      <c r="K24" s="18"/>
      <c r="L24" s="18"/>
      <c r="M24" s="18"/>
      <c r="N24" s="18"/>
      <c r="O24" s="18"/>
      <c r="P24" s="18"/>
      <c r="Q24" s="18"/>
      <c r="R24" s="18"/>
      <c r="S24" s="18"/>
      <c r="T24" s="18"/>
      <c r="U24" s="18"/>
      <c r="V24" s="18"/>
      <c r="W24" s="18"/>
    </row>
    <row r="25" spans="2:23" s="16" customFormat="1" ht="15" customHeight="1">
      <c r="B25" s="25"/>
      <c r="C25" s="25"/>
      <c r="D25" s="25"/>
      <c r="E25" s="25"/>
      <c r="F25" s="18"/>
      <c r="G25" s="18"/>
      <c r="H25" s="18"/>
      <c r="I25" s="18"/>
      <c r="J25" s="18"/>
      <c r="K25" s="18"/>
      <c r="L25" s="18"/>
      <c r="M25" s="18"/>
      <c r="N25" s="18"/>
      <c r="O25" s="18"/>
      <c r="P25" s="18"/>
      <c r="Q25" s="18"/>
      <c r="R25" s="18"/>
      <c r="S25" s="18"/>
      <c r="T25" s="18"/>
      <c r="U25" s="18"/>
      <c r="V25" s="18"/>
      <c r="W25" s="18"/>
    </row>
    <row r="26" spans="2:23">
      <c r="B26" s="4"/>
      <c r="C26" s="4"/>
      <c r="D26" s="4"/>
      <c r="E26" s="4"/>
      <c r="F26" s="18"/>
      <c r="G26" s="18"/>
      <c r="H26" s="18"/>
      <c r="I26" s="18"/>
      <c r="J26" s="18"/>
      <c r="K26" s="18"/>
      <c r="L26" s="18"/>
      <c r="M26" s="18"/>
      <c r="N26" s="18"/>
      <c r="O26" s="18"/>
      <c r="P26" s="18"/>
      <c r="Q26" s="18"/>
      <c r="R26" s="18"/>
      <c r="S26" s="18"/>
      <c r="T26" s="18"/>
      <c r="U26" s="18"/>
      <c r="V26" s="18"/>
      <c r="W26" s="18"/>
    </row>
    <row r="27" spans="2:23">
      <c r="B27" s="32" t="s">
        <v>61</v>
      </c>
      <c r="C27" s="33"/>
      <c r="D27" s="33"/>
      <c r="E27" s="34"/>
      <c r="F27" s="18"/>
      <c r="G27" s="18"/>
      <c r="H27" s="18"/>
      <c r="I27" s="18"/>
      <c r="J27" s="18"/>
      <c r="K27" s="18"/>
      <c r="L27" s="18"/>
      <c r="M27" s="18"/>
      <c r="N27" s="18"/>
      <c r="O27" s="18"/>
      <c r="P27" s="18"/>
      <c r="Q27" s="18"/>
      <c r="R27" s="18"/>
      <c r="S27" s="18"/>
      <c r="T27" s="18"/>
      <c r="U27" s="18"/>
      <c r="V27" s="18"/>
      <c r="W27" s="18"/>
    </row>
    <row r="28" spans="2:23">
      <c r="B28" s="35"/>
      <c r="C28" s="4"/>
      <c r="D28" s="4"/>
      <c r="E28" s="36"/>
      <c r="F28" s="18"/>
      <c r="G28" s="18"/>
      <c r="H28" s="18"/>
      <c r="I28" s="18"/>
      <c r="J28" s="18"/>
      <c r="K28" s="18"/>
      <c r="L28" s="18"/>
      <c r="M28" s="18"/>
      <c r="N28" s="18"/>
      <c r="O28" s="18"/>
      <c r="P28" s="18"/>
      <c r="Q28" s="18"/>
      <c r="R28" s="18"/>
      <c r="S28" s="18"/>
      <c r="T28" s="18"/>
      <c r="U28" s="18"/>
      <c r="V28" s="18"/>
      <c r="W28" s="18"/>
    </row>
    <row r="29" spans="2:23">
      <c r="B29" s="35" t="s">
        <v>62</v>
      </c>
      <c r="C29" s="4"/>
      <c r="D29" s="4"/>
      <c r="E29" s="36"/>
      <c r="F29" s="18"/>
      <c r="G29" s="18"/>
      <c r="H29" s="18"/>
      <c r="I29" s="18"/>
      <c r="J29" s="18"/>
      <c r="K29" s="18"/>
      <c r="L29" s="18"/>
      <c r="M29" s="18"/>
      <c r="N29" s="18"/>
      <c r="O29" s="18"/>
      <c r="P29" s="18"/>
      <c r="Q29" s="18"/>
      <c r="R29" s="18"/>
      <c r="S29" s="18"/>
      <c r="T29" s="18"/>
      <c r="U29" s="18"/>
      <c r="V29" s="18"/>
      <c r="W29" s="18"/>
    </row>
    <row r="30" spans="2:23">
      <c r="B30" s="35" t="s">
        <v>63</v>
      </c>
      <c r="C30" s="4"/>
      <c r="D30" s="4"/>
      <c r="E30" s="36"/>
      <c r="F30" s="18"/>
      <c r="G30" s="18"/>
      <c r="H30" s="18"/>
      <c r="I30" s="18"/>
      <c r="J30" s="18"/>
      <c r="K30" s="18"/>
      <c r="L30" s="18"/>
      <c r="M30" s="18"/>
      <c r="N30" s="18"/>
      <c r="O30" s="18"/>
      <c r="P30" s="18"/>
      <c r="Q30" s="18"/>
      <c r="R30" s="18"/>
      <c r="S30" s="18"/>
      <c r="T30" s="18"/>
      <c r="U30" s="18"/>
      <c r="V30" s="18"/>
      <c r="W30" s="18"/>
    </row>
    <row r="31" spans="2:23">
      <c r="B31" s="37" t="s">
        <v>64</v>
      </c>
      <c r="C31" s="38"/>
      <c r="D31" s="38"/>
      <c r="E31" s="39"/>
      <c r="F31" s="18"/>
      <c r="G31" s="18"/>
      <c r="H31" s="18"/>
      <c r="I31" s="18"/>
      <c r="J31" s="18"/>
      <c r="K31" s="18"/>
      <c r="L31" s="18"/>
      <c r="M31" s="18"/>
      <c r="N31" s="18"/>
      <c r="O31" s="18"/>
      <c r="P31" s="18"/>
      <c r="Q31" s="18"/>
      <c r="R31" s="18"/>
      <c r="S31" s="18"/>
      <c r="T31" s="18"/>
      <c r="U31" s="18"/>
      <c r="V31" s="18"/>
      <c r="W31" s="18"/>
    </row>
    <row r="32" spans="2:23">
      <c r="B32" s="25"/>
      <c r="C32" s="25"/>
      <c r="D32" s="25"/>
      <c r="E32" s="25"/>
      <c r="F32" s="18"/>
      <c r="G32" s="18"/>
      <c r="H32" s="18"/>
      <c r="I32" s="18"/>
      <c r="J32" s="18"/>
      <c r="K32" s="18"/>
      <c r="L32" s="18"/>
      <c r="M32" s="18"/>
      <c r="N32" s="18"/>
      <c r="O32" s="18"/>
      <c r="P32" s="18"/>
      <c r="Q32" s="18"/>
      <c r="R32" s="18"/>
      <c r="S32" s="18"/>
      <c r="T32" s="18"/>
      <c r="U32" s="18"/>
      <c r="V32" s="18"/>
      <c r="W32" s="18"/>
    </row>
    <row r="33" spans="2:23">
      <c r="B33" s="4"/>
      <c r="C33" s="4"/>
      <c r="D33" s="4"/>
      <c r="E33" s="4"/>
      <c r="F33" s="18"/>
      <c r="G33" s="18"/>
      <c r="H33" s="18"/>
      <c r="I33" s="18"/>
      <c r="J33" s="18"/>
      <c r="K33" s="18"/>
      <c r="L33" s="18"/>
      <c r="M33" s="18"/>
      <c r="N33" s="18"/>
      <c r="O33" s="18"/>
      <c r="P33" s="18"/>
      <c r="Q33" s="18"/>
      <c r="R33" s="18"/>
      <c r="S33" s="18"/>
      <c r="T33" s="18"/>
      <c r="U33" s="18"/>
      <c r="V33" s="18"/>
      <c r="W33" s="18"/>
    </row>
    <row r="34" spans="2:23">
      <c r="B34" s="4"/>
      <c r="C34" s="4"/>
      <c r="D34" s="4"/>
      <c r="E34" s="4"/>
      <c r="F34" s="18"/>
      <c r="G34" s="18"/>
      <c r="H34" s="18"/>
      <c r="I34" s="18"/>
      <c r="J34" s="18"/>
      <c r="K34" s="18"/>
      <c r="L34" s="18"/>
      <c r="M34" s="18"/>
      <c r="N34" s="18"/>
      <c r="O34" s="18"/>
      <c r="P34" s="18"/>
      <c r="Q34" s="18"/>
      <c r="R34" s="18"/>
      <c r="S34" s="18"/>
      <c r="T34" s="18"/>
      <c r="U34" s="18"/>
      <c r="V34" s="18"/>
      <c r="W34" s="18"/>
    </row>
    <row r="35" spans="2:23">
      <c r="B35" s="4"/>
      <c r="C35" s="4"/>
      <c r="D35" s="4"/>
      <c r="E35" s="4"/>
      <c r="F35" s="18"/>
      <c r="G35" s="18"/>
      <c r="H35" s="18"/>
      <c r="I35" s="18"/>
      <c r="J35" s="18"/>
      <c r="K35" s="18"/>
      <c r="L35" s="18"/>
      <c r="M35" s="18"/>
      <c r="N35" s="18"/>
      <c r="O35" s="18"/>
      <c r="P35" s="18"/>
      <c r="Q35" s="18"/>
      <c r="R35" s="18"/>
      <c r="S35" s="18"/>
      <c r="T35" s="18"/>
      <c r="U35" s="18"/>
      <c r="V35" s="18"/>
      <c r="W35" s="18"/>
    </row>
    <row r="36" spans="2:23">
      <c r="B36" s="4"/>
      <c r="C36" s="4"/>
      <c r="D36" s="4"/>
      <c r="E36" s="4"/>
      <c r="F36" s="18"/>
      <c r="G36" s="18"/>
      <c r="H36" s="18"/>
      <c r="I36" s="18"/>
      <c r="J36" s="18"/>
      <c r="K36" s="18"/>
      <c r="L36" s="18"/>
      <c r="M36" s="18"/>
      <c r="N36" s="18"/>
      <c r="O36" s="18"/>
      <c r="P36" s="18"/>
      <c r="Q36" s="18"/>
      <c r="R36" s="18"/>
      <c r="S36" s="18"/>
      <c r="T36" s="18"/>
      <c r="U36" s="18"/>
      <c r="V36" s="18"/>
      <c r="W36" s="18"/>
    </row>
    <row r="37" spans="2:23">
      <c r="B37" s="4"/>
      <c r="C37" s="4"/>
      <c r="D37" s="4"/>
      <c r="E37" s="4"/>
      <c r="F37" s="18"/>
      <c r="G37" s="18"/>
      <c r="H37" s="18"/>
      <c r="I37" s="18"/>
      <c r="J37" s="18"/>
      <c r="K37" s="18"/>
      <c r="L37" s="18"/>
      <c r="M37" s="18"/>
      <c r="N37" s="18"/>
      <c r="O37" s="18"/>
      <c r="P37" s="18"/>
      <c r="Q37" s="18"/>
      <c r="R37" s="18"/>
      <c r="S37" s="18"/>
      <c r="T37" s="18"/>
      <c r="U37" s="18"/>
      <c r="V37" s="18"/>
      <c r="W37" s="18"/>
    </row>
    <row r="38" spans="2:23">
      <c r="B38" s="4"/>
      <c r="C38" s="4"/>
      <c r="D38" s="4"/>
      <c r="E38" s="4"/>
      <c r="F38" s="18"/>
      <c r="G38" s="18"/>
      <c r="H38" s="18"/>
      <c r="I38" s="18"/>
      <c r="J38" s="18"/>
      <c r="K38" s="18"/>
      <c r="L38" s="18"/>
      <c r="M38" s="18"/>
      <c r="N38" s="18"/>
      <c r="O38" s="18"/>
      <c r="P38" s="18"/>
      <c r="Q38" s="18"/>
      <c r="R38" s="18"/>
      <c r="S38" s="18"/>
      <c r="T38" s="18"/>
      <c r="U38" s="18"/>
      <c r="V38" s="18"/>
      <c r="W38" s="18"/>
    </row>
    <row r="39" spans="2:23">
      <c r="B39" s="4"/>
      <c r="C39" s="4"/>
      <c r="D39" s="4"/>
      <c r="E39" s="4"/>
      <c r="F39" s="18"/>
      <c r="G39" s="18"/>
      <c r="H39" s="18"/>
      <c r="I39" s="18"/>
      <c r="J39" s="18"/>
      <c r="K39" s="18"/>
      <c r="L39" s="18"/>
      <c r="M39" s="18"/>
      <c r="N39" s="18"/>
      <c r="O39" s="18"/>
      <c r="P39" s="18"/>
      <c r="Q39" s="18"/>
      <c r="R39" s="18"/>
      <c r="S39" s="18"/>
      <c r="T39" s="18"/>
      <c r="U39" s="18"/>
      <c r="V39" s="18"/>
      <c r="W39" s="18"/>
    </row>
    <row r="40" spans="2:23">
      <c r="B40" s="4"/>
      <c r="C40" s="4"/>
      <c r="D40" s="4"/>
      <c r="E40" s="4"/>
      <c r="F40" s="18"/>
      <c r="G40" s="18"/>
      <c r="H40" s="18"/>
      <c r="I40" s="18"/>
      <c r="J40" s="18"/>
      <c r="K40" s="18"/>
      <c r="L40" s="18"/>
      <c r="M40" s="18"/>
      <c r="N40" s="18"/>
      <c r="O40" s="18"/>
      <c r="P40" s="18"/>
      <c r="Q40" s="18"/>
      <c r="R40" s="18"/>
      <c r="S40" s="18"/>
      <c r="T40" s="18"/>
      <c r="U40" s="18"/>
      <c r="V40" s="18"/>
      <c r="W40" s="18"/>
    </row>
    <row r="41" spans="2:23">
      <c r="B41" s="4"/>
      <c r="C41" s="4"/>
      <c r="D41" s="4"/>
      <c r="E41" s="4"/>
      <c r="F41" s="18"/>
      <c r="G41" s="18"/>
      <c r="H41" s="18"/>
      <c r="I41" s="18"/>
      <c r="J41" s="18"/>
      <c r="K41" s="18"/>
      <c r="L41" s="18"/>
      <c r="M41" s="18"/>
      <c r="N41" s="18"/>
      <c r="O41" s="18"/>
      <c r="P41" s="18"/>
      <c r="Q41" s="18"/>
      <c r="R41" s="18"/>
      <c r="S41" s="18"/>
      <c r="T41" s="18"/>
      <c r="U41" s="18"/>
      <c r="V41" s="18"/>
      <c r="W41" s="18"/>
    </row>
    <row r="42" spans="2:23">
      <c r="B42" s="4"/>
      <c r="C42" s="4"/>
      <c r="D42" s="4"/>
      <c r="E42" s="4"/>
      <c r="F42" s="18"/>
      <c r="G42" s="18"/>
      <c r="H42" s="18"/>
      <c r="I42" s="18"/>
      <c r="J42" s="18"/>
      <c r="K42" s="18"/>
      <c r="L42" s="18"/>
      <c r="M42" s="18"/>
      <c r="N42" s="18"/>
      <c r="O42" s="18"/>
      <c r="P42" s="18"/>
      <c r="Q42" s="18"/>
      <c r="R42" s="18"/>
      <c r="S42" s="18"/>
      <c r="T42" s="18"/>
      <c r="U42" s="18"/>
      <c r="V42" s="18"/>
      <c r="W42" s="18"/>
    </row>
    <row r="43" spans="2:23">
      <c r="B43" s="4"/>
      <c r="C43" s="4"/>
      <c r="D43" s="4"/>
      <c r="E43" s="4"/>
      <c r="F43" s="18"/>
      <c r="G43" s="18"/>
      <c r="H43" s="18"/>
      <c r="I43" s="18"/>
      <c r="J43" s="18"/>
      <c r="K43" s="18"/>
      <c r="L43" s="18"/>
      <c r="M43" s="18"/>
      <c r="N43" s="18"/>
      <c r="O43" s="18"/>
      <c r="P43" s="18"/>
      <c r="Q43" s="18"/>
      <c r="R43" s="18"/>
      <c r="S43" s="18"/>
      <c r="T43" s="18"/>
      <c r="U43" s="18"/>
      <c r="V43" s="18"/>
      <c r="W43" s="18"/>
    </row>
    <row r="44" spans="2:23">
      <c r="B44" s="4"/>
      <c r="C44" s="4"/>
      <c r="D44" s="4"/>
      <c r="E44" s="4"/>
      <c r="F44" s="18"/>
      <c r="G44" s="18"/>
      <c r="H44" s="18"/>
      <c r="I44" s="18"/>
      <c r="J44" s="18"/>
      <c r="K44" s="18"/>
      <c r="L44" s="18"/>
      <c r="M44" s="18"/>
      <c r="N44" s="18"/>
      <c r="O44" s="18"/>
      <c r="P44" s="18"/>
      <c r="Q44" s="18"/>
      <c r="R44" s="18"/>
      <c r="S44" s="18"/>
      <c r="T44" s="18"/>
      <c r="U44" s="18"/>
      <c r="V44" s="18"/>
      <c r="W44" s="18"/>
    </row>
    <row r="45" spans="2:23">
      <c r="B45" s="4"/>
      <c r="C45" s="4"/>
      <c r="D45" s="4"/>
      <c r="E45" s="4"/>
      <c r="F45" s="18"/>
      <c r="G45" s="18"/>
      <c r="H45" s="18"/>
      <c r="I45" s="18"/>
      <c r="J45" s="18"/>
      <c r="K45" s="18"/>
      <c r="L45" s="18"/>
      <c r="M45" s="18"/>
      <c r="N45" s="18"/>
      <c r="O45" s="18"/>
      <c r="P45" s="18"/>
      <c r="Q45" s="18"/>
      <c r="R45" s="18"/>
      <c r="S45" s="18"/>
      <c r="T45" s="18"/>
      <c r="U45" s="18"/>
      <c r="V45" s="18"/>
      <c r="W45" s="18"/>
    </row>
    <row r="46" spans="2:23">
      <c r="B46" s="4"/>
      <c r="C46" s="4"/>
      <c r="D46" s="4"/>
      <c r="E46" s="4"/>
      <c r="F46" s="18"/>
      <c r="G46" s="18"/>
      <c r="H46" s="18"/>
      <c r="I46" s="18"/>
      <c r="J46" s="18"/>
      <c r="K46" s="18"/>
      <c r="L46" s="18"/>
      <c r="M46" s="18"/>
      <c r="N46" s="18"/>
      <c r="O46" s="18"/>
      <c r="P46" s="18"/>
      <c r="Q46" s="18"/>
      <c r="R46" s="18"/>
      <c r="S46" s="18"/>
      <c r="T46" s="18"/>
      <c r="U46" s="18"/>
      <c r="V46" s="18"/>
      <c r="W46" s="18"/>
    </row>
    <row r="47" spans="2:23">
      <c r="B47" s="4"/>
      <c r="C47" s="4"/>
      <c r="D47" s="4"/>
      <c r="E47" s="4"/>
      <c r="F47" s="18"/>
      <c r="G47" s="18"/>
      <c r="H47" s="18"/>
      <c r="I47" s="18"/>
      <c r="J47" s="18"/>
      <c r="K47" s="18"/>
      <c r="L47" s="18"/>
      <c r="M47" s="18"/>
      <c r="N47" s="18"/>
      <c r="O47" s="18"/>
      <c r="P47" s="18"/>
      <c r="Q47" s="18"/>
      <c r="R47" s="18"/>
      <c r="S47" s="18"/>
      <c r="T47" s="18"/>
      <c r="U47" s="18"/>
      <c r="V47" s="18"/>
      <c r="W47" s="18"/>
    </row>
    <row r="48" spans="2:23">
      <c r="B48" s="4"/>
      <c r="C48" s="4"/>
      <c r="D48" s="4"/>
      <c r="E48" s="4"/>
      <c r="F48" s="18"/>
      <c r="G48" s="18"/>
      <c r="H48" s="18"/>
      <c r="I48" s="18"/>
      <c r="J48" s="18"/>
      <c r="K48" s="18"/>
      <c r="L48" s="18"/>
      <c r="M48" s="18"/>
      <c r="N48" s="18"/>
      <c r="O48" s="18"/>
      <c r="P48" s="18"/>
      <c r="Q48" s="18"/>
      <c r="R48" s="18"/>
      <c r="S48" s="18"/>
      <c r="T48" s="18"/>
      <c r="U48" s="18"/>
      <c r="V48" s="18"/>
      <c r="W48" s="18"/>
    </row>
    <row r="49" spans="2:23">
      <c r="B49" s="4"/>
      <c r="C49" s="4"/>
      <c r="D49" s="4"/>
      <c r="E49" s="4"/>
      <c r="F49" s="18"/>
      <c r="G49" s="18"/>
      <c r="H49" s="18"/>
      <c r="I49" s="18"/>
      <c r="J49" s="18"/>
      <c r="K49" s="18"/>
      <c r="L49" s="18"/>
      <c r="M49" s="18"/>
      <c r="N49" s="18"/>
      <c r="O49" s="18"/>
      <c r="P49" s="18"/>
      <c r="Q49" s="18"/>
      <c r="R49" s="18"/>
      <c r="S49" s="18"/>
      <c r="T49" s="18"/>
      <c r="U49" s="18"/>
      <c r="V49" s="18"/>
      <c r="W49" s="18"/>
    </row>
    <row r="50" spans="2:23">
      <c r="B50" s="4"/>
      <c r="C50" s="4"/>
      <c r="D50" s="4"/>
      <c r="E50" s="4"/>
      <c r="F50" s="18"/>
      <c r="G50" s="18"/>
      <c r="H50" s="18"/>
      <c r="I50" s="18"/>
      <c r="J50" s="18"/>
      <c r="K50" s="18"/>
      <c r="L50" s="18"/>
      <c r="M50" s="18"/>
      <c r="N50" s="18"/>
      <c r="O50" s="18"/>
      <c r="P50" s="18"/>
      <c r="Q50" s="18"/>
      <c r="R50" s="18"/>
      <c r="S50" s="18"/>
      <c r="T50" s="18"/>
      <c r="U50" s="18"/>
      <c r="V50" s="18"/>
      <c r="W50" s="18"/>
    </row>
    <row r="51" spans="2:23">
      <c r="B51" s="4"/>
      <c r="C51" s="4"/>
      <c r="D51" s="4"/>
      <c r="E51" s="4"/>
      <c r="F51" s="18"/>
      <c r="G51" s="18"/>
      <c r="H51" s="18"/>
      <c r="I51" s="18"/>
      <c r="J51" s="18"/>
      <c r="K51" s="18"/>
      <c r="L51" s="18"/>
      <c r="M51" s="18"/>
      <c r="N51" s="18"/>
      <c r="O51" s="18"/>
      <c r="P51" s="18"/>
      <c r="Q51" s="18"/>
      <c r="R51" s="18"/>
      <c r="S51" s="18"/>
      <c r="T51" s="18"/>
      <c r="U51" s="18"/>
      <c r="V51" s="18"/>
      <c r="W51" s="18"/>
    </row>
    <row r="52" spans="2:23">
      <c r="B52" s="4"/>
      <c r="C52" s="4"/>
      <c r="D52" s="4"/>
      <c r="E52" s="4"/>
      <c r="F52" s="18"/>
      <c r="G52" s="18"/>
      <c r="H52" s="18"/>
      <c r="I52" s="18"/>
      <c r="J52" s="18"/>
      <c r="K52" s="18"/>
      <c r="L52" s="18"/>
      <c r="M52" s="18"/>
      <c r="N52" s="18"/>
      <c r="O52" s="18"/>
      <c r="P52" s="18"/>
      <c r="Q52" s="18"/>
      <c r="R52" s="18"/>
      <c r="S52" s="18"/>
      <c r="T52" s="18"/>
      <c r="U52" s="18"/>
      <c r="V52" s="18"/>
      <c r="W52" s="18"/>
    </row>
    <row r="53" spans="2:23">
      <c r="B53" s="4"/>
      <c r="C53" s="4"/>
      <c r="D53" s="4"/>
      <c r="E53" s="4"/>
      <c r="F53" s="18"/>
      <c r="G53" s="18"/>
      <c r="H53" s="18"/>
      <c r="I53" s="18"/>
      <c r="J53" s="18"/>
      <c r="K53" s="18"/>
      <c r="L53" s="18"/>
      <c r="M53" s="18"/>
      <c r="N53" s="18"/>
      <c r="O53" s="18"/>
      <c r="P53" s="18"/>
      <c r="Q53" s="18"/>
      <c r="R53" s="18"/>
      <c r="S53" s="18"/>
      <c r="T53" s="18"/>
      <c r="U53" s="18"/>
      <c r="V53" s="18"/>
      <c r="W53" s="18"/>
    </row>
    <row r="54" spans="2:23">
      <c r="B54" s="4"/>
      <c r="C54" s="4"/>
      <c r="D54" s="4"/>
      <c r="E54" s="4"/>
      <c r="F54" s="18"/>
      <c r="G54" s="18"/>
      <c r="H54" s="18"/>
      <c r="I54" s="18"/>
      <c r="J54" s="18"/>
      <c r="K54" s="18"/>
      <c r="L54" s="18"/>
      <c r="M54" s="18"/>
      <c r="N54" s="18"/>
      <c r="O54" s="18"/>
      <c r="P54" s="18"/>
      <c r="Q54" s="18"/>
      <c r="R54" s="18"/>
      <c r="S54" s="18"/>
      <c r="T54" s="18"/>
      <c r="U54" s="18"/>
      <c r="V54" s="18"/>
      <c r="W54" s="18"/>
    </row>
    <row r="55" spans="2:23">
      <c r="B55" s="4"/>
      <c r="C55" s="4"/>
      <c r="D55" s="4"/>
      <c r="E55" s="4"/>
      <c r="F55" s="18"/>
      <c r="G55" s="18"/>
      <c r="H55" s="18"/>
      <c r="I55" s="18"/>
      <c r="J55" s="18"/>
      <c r="K55" s="18"/>
      <c r="L55" s="18"/>
      <c r="M55" s="18"/>
      <c r="N55" s="18"/>
      <c r="O55" s="18"/>
      <c r="P55" s="18"/>
      <c r="Q55" s="18"/>
      <c r="R55" s="18"/>
      <c r="S55" s="18"/>
      <c r="T55" s="18"/>
      <c r="U55" s="18"/>
      <c r="V55" s="18"/>
      <c r="W55" s="18"/>
    </row>
    <row r="56" spans="2:23">
      <c r="B56" s="4"/>
      <c r="C56" s="4"/>
      <c r="D56" s="4"/>
      <c r="E56" s="4"/>
      <c r="F56" s="18"/>
      <c r="G56" s="18"/>
      <c r="H56" s="18"/>
      <c r="I56" s="18"/>
      <c r="J56" s="18"/>
      <c r="K56" s="18"/>
      <c r="L56" s="18"/>
      <c r="M56" s="18"/>
      <c r="N56" s="18"/>
      <c r="O56" s="18"/>
      <c r="P56" s="18"/>
      <c r="Q56" s="18"/>
      <c r="R56" s="18"/>
      <c r="S56" s="18"/>
      <c r="T56" s="18"/>
      <c r="U56" s="18"/>
      <c r="V56" s="18"/>
      <c r="W56" s="18"/>
    </row>
    <row r="57" spans="2:23">
      <c r="B57" s="4"/>
      <c r="C57" s="4"/>
      <c r="D57" s="4"/>
      <c r="E57" s="4"/>
      <c r="F57" s="18"/>
      <c r="G57" s="18"/>
      <c r="H57" s="18"/>
      <c r="I57" s="18"/>
      <c r="J57" s="18"/>
      <c r="K57" s="18"/>
      <c r="L57" s="18"/>
      <c r="M57" s="18"/>
      <c r="N57" s="18"/>
      <c r="O57" s="18"/>
      <c r="P57" s="18"/>
      <c r="Q57" s="18"/>
      <c r="R57" s="18"/>
      <c r="S57" s="18"/>
      <c r="T57" s="18"/>
      <c r="U57" s="18"/>
      <c r="V57" s="18"/>
      <c r="W57" s="18"/>
    </row>
    <row r="58" spans="2:23" ht="22.15" thickBot="1">
      <c r="B58" s="4"/>
      <c r="C58" s="4"/>
      <c r="D58" s="4"/>
      <c r="E58" s="4"/>
      <c r="F58" s="18"/>
      <c r="G58" s="18"/>
      <c r="H58" s="18"/>
      <c r="I58" s="18"/>
      <c r="J58" s="18"/>
      <c r="K58" s="18"/>
      <c r="L58" s="18"/>
      <c r="M58" s="18"/>
      <c r="N58" s="18"/>
      <c r="O58" s="18"/>
      <c r="P58" s="18"/>
      <c r="Q58" s="18"/>
      <c r="R58" s="18"/>
      <c r="S58" s="18"/>
      <c r="T58" s="18"/>
      <c r="U58" s="18"/>
      <c r="V58" s="18"/>
      <c r="W58" s="18"/>
    </row>
    <row r="59" spans="2:23" ht="22.15" thickBot="1">
      <c r="B59" s="40" t="s">
        <v>6</v>
      </c>
      <c r="C59" s="4"/>
      <c r="D59" s="4"/>
      <c r="E59" s="4"/>
      <c r="F59" s="18"/>
      <c r="G59" s="18"/>
      <c r="H59" s="18"/>
      <c r="I59" s="18"/>
      <c r="J59" s="18"/>
      <c r="K59" s="18"/>
      <c r="L59" s="18"/>
      <c r="M59" s="18"/>
      <c r="N59" s="18"/>
      <c r="O59" s="18"/>
      <c r="P59" s="18"/>
      <c r="Q59" s="18"/>
      <c r="R59" s="18"/>
      <c r="S59" s="18"/>
      <c r="T59" s="18"/>
      <c r="U59" s="18"/>
      <c r="V59" s="18"/>
      <c r="W59" s="18"/>
    </row>
    <row r="60" spans="2:23">
      <c r="B60" s="4"/>
      <c r="C60" s="4"/>
      <c r="D60" s="4"/>
      <c r="E60" s="4"/>
      <c r="F60" s="18"/>
      <c r="G60" s="18"/>
      <c r="H60" s="18"/>
      <c r="I60" s="18"/>
      <c r="J60" s="18"/>
      <c r="K60" s="18"/>
      <c r="L60" s="18"/>
      <c r="M60" s="18"/>
      <c r="N60" s="18"/>
      <c r="O60" s="18"/>
      <c r="P60" s="18"/>
      <c r="Q60" s="18"/>
      <c r="R60" s="18"/>
      <c r="S60" s="18"/>
      <c r="T60" s="18"/>
      <c r="U60" s="18"/>
      <c r="V60" s="18"/>
      <c r="W60" s="18"/>
    </row>
    <row r="61" spans="2:23">
      <c r="B61" s="4"/>
      <c r="C61" s="4"/>
      <c r="D61" s="4"/>
      <c r="E61" s="4"/>
      <c r="F61" s="18"/>
      <c r="G61" s="18"/>
      <c r="H61" s="18"/>
      <c r="I61" s="18"/>
      <c r="J61" s="18"/>
      <c r="K61" s="18"/>
      <c r="L61" s="18"/>
      <c r="M61" s="18"/>
      <c r="N61" s="18"/>
      <c r="O61" s="18"/>
      <c r="P61" s="18"/>
      <c r="Q61" s="18"/>
      <c r="R61" s="18"/>
      <c r="S61" s="18"/>
      <c r="T61" s="18"/>
      <c r="U61" s="18"/>
      <c r="V61" s="18"/>
      <c r="W61" s="18"/>
    </row>
    <row r="62" spans="2:23">
      <c r="B62" s="4"/>
      <c r="C62" s="4"/>
      <c r="D62" s="4"/>
      <c r="E62" s="4"/>
      <c r="F62" s="18"/>
      <c r="G62" s="18"/>
      <c r="H62" s="18"/>
      <c r="I62" s="18"/>
      <c r="J62" s="18"/>
      <c r="K62" s="18"/>
      <c r="L62" s="18"/>
      <c r="M62" s="18"/>
      <c r="N62" s="18"/>
      <c r="O62" s="18"/>
      <c r="P62" s="18"/>
      <c r="Q62" s="18"/>
      <c r="R62" s="18"/>
      <c r="S62" s="18"/>
      <c r="T62" s="18"/>
      <c r="U62" s="18"/>
      <c r="V62" s="18"/>
      <c r="W62" s="18"/>
    </row>
    <row r="63" spans="2:23">
      <c r="B63" s="4"/>
      <c r="C63" s="4"/>
      <c r="D63" s="4"/>
      <c r="E63" s="4"/>
      <c r="F63" s="18"/>
      <c r="G63" s="18"/>
      <c r="H63" s="18"/>
      <c r="I63" s="18"/>
      <c r="J63" s="18"/>
      <c r="K63" s="18"/>
      <c r="L63" s="18"/>
      <c r="M63" s="18"/>
      <c r="N63" s="18"/>
      <c r="O63" s="18"/>
      <c r="P63" s="18"/>
      <c r="Q63" s="18"/>
      <c r="R63" s="18"/>
      <c r="S63" s="18"/>
      <c r="T63" s="18"/>
      <c r="U63" s="18"/>
      <c r="V63" s="18"/>
      <c r="W63" s="18"/>
    </row>
    <row r="64" spans="2:23">
      <c r="B64" s="4"/>
      <c r="C64" s="4"/>
      <c r="D64" s="4"/>
      <c r="E64" s="4"/>
      <c r="F64" s="18"/>
      <c r="G64" s="18"/>
      <c r="H64" s="18"/>
      <c r="I64" s="18"/>
      <c r="J64" s="18"/>
      <c r="K64" s="18"/>
      <c r="L64" s="18"/>
      <c r="M64" s="18"/>
      <c r="N64" s="18"/>
      <c r="O64" s="18"/>
      <c r="P64" s="18"/>
      <c r="Q64" s="18"/>
      <c r="R64" s="18"/>
      <c r="S64" s="18"/>
      <c r="T64" s="18"/>
      <c r="U64" s="18"/>
      <c r="V64" s="18"/>
      <c r="W64" s="18"/>
    </row>
    <row r="65" spans="2:23">
      <c r="B65" s="4"/>
      <c r="C65" s="4"/>
      <c r="D65" s="4"/>
      <c r="E65" s="4"/>
      <c r="F65" s="18"/>
      <c r="G65" s="18"/>
      <c r="H65" s="18"/>
      <c r="I65" s="18"/>
      <c r="J65" s="18"/>
      <c r="K65" s="18"/>
      <c r="L65" s="18"/>
      <c r="M65" s="18"/>
      <c r="N65" s="18"/>
      <c r="O65" s="18"/>
      <c r="P65" s="18"/>
      <c r="Q65" s="18"/>
      <c r="R65" s="18"/>
      <c r="S65" s="18"/>
      <c r="T65" s="18"/>
      <c r="U65" s="18"/>
      <c r="V65" s="18"/>
      <c r="W65" s="18"/>
    </row>
    <row r="66" spans="2:23">
      <c r="B66" s="4"/>
      <c r="C66" s="4"/>
      <c r="D66" s="4"/>
      <c r="E66" s="4"/>
      <c r="F66" s="18"/>
      <c r="G66" s="18"/>
      <c r="H66" s="18"/>
      <c r="I66" s="18"/>
      <c r="J66" s="18"/>
      <c r="K66" s="18"/>
      <c r="L66" s="18"/>
      <c r="M66" s="18"/>
      <c r="N66" s="18"/>
      <c r="O66" s="18"/>
      <c r="P66" s="18"/>
      <c r="Q66" s="18"/>
      <c r="R66" s="18"/>
      <c r="S66" s="18"/>
      <c r="T66" s="18"/>
      <c r="U66" s="18"/>
      <c r="V66" s="18"/>
      <c r="W66" s="18"/>
    </row>
    <row r="67" spans="2:23">
      <c r="B67" s="4"/>
      <c r="C67" s="4"/>
      <c r="D67" s="4"/>
      <c r="E67" s="4"/>
      <c r="F67" s="18"/>
      <c r="G67" s="18"/>
      <c r="H67" s="18"/>
      <c r="I67" s="18"/>
      <c r="J67" s="18"/>
      <c r="K67" s="18"/>
      <c r="L67" s="18"/>
      <c r="M67" s="18"/>
      <c r="N67" s="18"/>
      <c r="O67" s="18"/>
      <c r="P67" s="18"/>
      <c r="Q67" s="18"/>
      <c r="R67" s="18"/>
      <c r="S67" s="18"/>
      <c r="T67" s="18"/>
      <c r="U67" s="18"/>
      <c r="V67" s="18"/>
      <c r="W67" s="18"/>
    </row>
    <row r="68" spans="2:23">
      <c r="B68" s="4"/>
      <c r="C68" s="4"/>
      <c r="D68" s="4"/>
      <c r="E68" s="4"/>
      <c r="F68" s="18"/>
      <c r="G68" s="18"/>
      <c r="H68" s="18"/>
      <c r="I68" s="18"/>
      <c r="J68" s="18"/>
      <c r="K68" s="18"/>
      <c r="L68" s="18"/>
      <c r="M68" s="18"/>
      <c r="N68" s="18"/>
      <c r="O68" s="18"/>
      <c r="P68" s="18"/>
      <c r="Q68" s="18"/>
      <c r="R68" s="18"/>
      <c r="S68" s="18"/>
      <c r="T68" s="18"/>
      <c r="U68" s="18"/>
      <c r="V68" s="18"/>
      <c r="W68" s="18"/>
    </row>
    <row r="69" spans="2:23">
      <c r="B69" s="4"/>
      <c r="C69" s="4"/>
      <c r="D69" s="4"/>
      <c r="E69" s="4"/>
      <c r="F69" s="18"/>
      <c r="G69" s="18"/>
      <c r="H69" s="18"/>
      <c r="I69" s="18"/>
      <c r="J69" s="18"/>
      <c r="K69" s="18"/>
      <c r="L69" s="18"/>
      <c r="M69" s="18"/>
      <c r="N69" s="18"/>
      <c r="O69" s="18"/>
      <c r="P69" s="18"/>
      <c r="Q69" s="18"/>
      <c r="R69" s="18"/>
      <c r="S69" s="18"/>
      <c r="T69" s="18"/>
      <c r="U69" s="18"/>
      <c r="V69" s="18"/>
      <c r="W69" s="18"/>
    </row>
    <row r="70" spans="2:23">
      <c r="B70" s="4"/>
      <c r="C70" s="4"/>
      <c r="D70" s="4"/>
      <c r="E70" s="4"/>
      <c r="F70" s="18"/>
      <c r="G70" s="18"/>
      <c r="H70" s="18"/>
      <c r="I70" s="18"/>
      <c r="J70" s="18"/>
      <c r="K70" s="18"/>
      <c r="L70" s="18"/>
      <c r="M70" s="18"/>
      <c r="N70" s="18"/>
      <c r="O70" s="18"/>
      <c r="P70" s="18"/>
      <c r="Q70" s="18"/>
      <c r="R70" s="18"/>
      <c r="S70" s="18"/>
      <c r="T70" s="18"/>
      <c r="U70" s="18"/>
      <c r="V70" s="18"/>
      <c r="W70" s="18"/>
    </row>
    <row r="71" spans="2:23">
      <c r="B71" s="4"/>
      <c r="C71" s="4"/>
      <c r="D71" s="4"/>
      <c r="E71" s="4"/>
      <c r="F71" s="18"/>
      <c r="G71" s="18"/>
      <c r="H71" s="18"/>
      <c r="I71" s="18"/>
      <c r="J71" s="18"/>
      <c r="K71" s="18"/>
      <c r="L71" s="18"/>
      <c r="M71" s="18"/>
      <c r="N71" s="18"/>
      <c r="O71" s="18"/>
      <c r="P71" s="18"/>
      <c r="Q71" s="18"/>
      <c r="R71" s="18"/>
      <c r="S71" s="18"/>
      <c r="T71" s="18"/>
      <c r="U71" s="18"/>
      <c r="V71" s="18"/>
      <c r="W71" s="18"/>
    </row>
    <row r="72" spans="2:23">
      <c r="B72" s="4"/>
      <c r="C72" s="4"/>
      <c r="D72" s="4"/>
      <c r="E72" s="4"/>
      <c r="F72" s="18"/>
      <c r="G72" s="18"/>
      <c r="H72" s="18"/>
      <c r="I72" s="18"/>
      <c r="J72" s="18"/>
      <c r="K72" s="18"/>
      <c r="L72" s="18"/>
      <c r="M72" s="18"/>
      <c r="N72" s="18"/>
      <c r="O72" s="18"/>
      <c r="P72" s="18"/>
      <c r="Q72" s="18"/>
      <c r="R72" s="18"/>
      <c r="S72" s="18"/>
      <c r="T72" s="18"/>
      <c r="U72" s="18"/>
      <c r="V72" s="18"/>
      <c r="W72" s="18"/>
    </row>
    <row r="73" spans="2:23">
      <c r="B73" s="4"/>
      <c r="C73" s="4"/>
      <c r="D73" s="4"/>
      <c r="E73" s="4"/>
      <c r="F73" s="18"/>
      <c r="G73" s="18"/>
      <c r="H73" s="18"/>
      <c r="I73" s="18"/>
      <c r="J73" s="18"/>
      <c r="K73" s="18"/>
      <c r="L73" s="18"/>
      <c r="M73" s="18"/>
      <c r="N73" s="18"/>
      <c r="O73" s="18"/>
      <c r="P73" s="18"/>
      <c r="Q73" s="18"/>
      <c r="R73" s="18"/>
      <c r="S73" s="18"/>
      <c r="T73" s="18"/>
      <c r="U73" s="18"/>
      <c r="V73" s="18"/>
      <c r="W73" s="18"/>
    </row>
    <row r="74" spans="2:23">
      <c r="B74" s="4"/>
      <c r="C74" s="4"/>
      <c r="D74" s="4"/>
      <c r="E74" s="4"/>
      <c r="F74" s="18"/>
      <c r="G74" s="18"/>
      <c r="H74" s="18"/>
      <c r="I74" s="18"/>
      <c r="J74" s="18"/>
      <c r="K74" s="18"/>
      <c r="L74" s="18"/>
      <c r="M74" s="18"/>
      <c r="N74" s="18"/>
      <c r="O74" s="18"/>
      <c r="P74" s="18"/>
      <c r="Q74" s="18"/>
      <c r="R74" s="18"/>
      <c r="S74" s="18"/>
      <c r="T74" s="18"/>
      <c r="U74" s="18"/>
      <c r="V74" s="18"/>
      <c r="W74" s="18"/>
    </row>
    <row r="75" spans="2:23">
      <c r="B75" s="4"/>
      <c r="C75" s="4"/>
      <c r="D75" s="4"/>
      <c r="E75" s="4"/>
      <c r="F75" s="18"/>
      <c r="G75" s="18"/>
      <c r="H75" s="18"/>
      <c r="I75" s="18"/>
      <c r="J75" s="18"/>
      <c r="K75" s="18"/>
      <c r="L75" s="18"/>
      <c r="M75" s="18"/>
      <c r="N75" s="18"/>
      <c r="O75" s="18"/>
      <c r="P75" s="18"/>
      <c r="Q75" s="18"/>
      <c r="R75" s="18"/>
      <c r="S75" s="18"/>
      <c r="T75" s="18"/>
      <c r="U75" s="18"/>
      <c r="V75" s="18"/>
      <c r="W75" s="18"/>
    </row>
    <row r="76" spans="2:23">
      <c r="B76" s="4"/>
      <c r="C76" s="4"/>
      <c r="D76" s="4"/>
      <c r="E76" s="4"/>
      <c r="F76" s="18"/>
      <c r="G76" s="18"/>
      <c r="H76" s="18"/>
      <c r="I76" s="18"/>
      <c r="J76" s="18"/>
      <c r="K76" s="18"/>
      <c r="L76" s="18"/>
      <c r="M76" s="18"/>
      <c r="N76" s="18"/>
      <c r="O76" s="18"/>
      <c r="P76" s="18"/>
      <c r="Q76" s="18"/>
      <c r="R76" s="18"/>
      <c r="S76" s="18"/>
      <c r="T76" s="18"/>
      <c r="U76" s="18"/>
      <c r="V76" s="18"/>
      <c r="W76" s="18"/>
    </row>
    <row r="77" spans="2:23">
      <c r="B77" s="4"/>
      <c r="C77" s="4"/>
      <c r="D77" s="4"/>
      <c r="E77" s="4"/>
      <c r="F77" s="18"/>
      <c r="G77" s="18"/>
      <c r="H77" s="18"/>
      <c r="I77" s="18"/>
      <c r="J77" s="18"/>
      <c r="K77" s="18"/>
      <c r="L77" s="18"/>
      <c r="M77" s="18"/>
      <c r="N77" s="18"/>
      <c r="O77" s="18"/>
      <c r="P77" s="18"/>
      <c r="Q77" s="18"/>
      <c r="R77" s="18"/>
      <c r="S77" s="18"/>
      <c r="T77" s="18"/>
      <c r="U77" s="18"/>
      <c r="V77" s="18"/>
      <c r="W77" s="18"/>
    </row>
    <row r="78" spans="2:23">
      <c r="B78" s="4"/>
      <c r="C78" s="4"/>
      <c r="D78" s="4"/>
      <c r="E78" s="4"/>
      <c r="F78" s="18"/>
      <c r="G78" s="18"/>
      <c r="H78" s="18"/>
      <c r="I78" s="18"/>
      <c r="J78" s="18"/>
      <c r="K78" s="18"/>
      <c r="L78" s="18"/>
      <c r="M78" s="18"/>
      <c r="N78" s="18"/>
      <c r="O78" s="18"/>
      <c r="P78" s="18"/>
      <c r="Q78" s="18"/>
      <c r="R78" s="18"/>
      <c r="S78" s="18"/>
      <c r="T78" s="18"/>
      <c r="U78" s="18"/>
      <c r="V78" s="18"/>
      <c r="W78" s="18"/>
    </row>
    <row r="79" spans="2:23">
      <c r="B79" s="4"/>
      <c r="C79" s="4"/>
      <c r="D79" s="4"/>
      <c r="E79" s="4"/>
      <c r="F79" s="18"/>
      <c r="G79" s="18"/>
      <c r="H79" s="18"/>
      <c r="I79" s="18"/>
      <c r="J79" s="18"/>
      <c r="K79" s="18"/>
      <c r="L79" s="18"/>
      <c r="M79" s="18"/>
      <c r="N79" s="18"/>
      <c r="O79" s="18"/>
      <c r="P79" s="18"/>
      <c r="Q79" s="18"/>
      <c r="R79" s="18"/>
      <c r="S79" s="18"/>
      <c r="T79" s="18"/>
      <c r="U79" s="18"/>
      <c r="V79" s="18"/>
      <c r="W79" s="18"/>
    </row>
    <row r="80" spans="2:23">
      <c r="B80" s="4"/>
      <c r="C80" s="4"/>
      <c r="D80" s="4"/>
      <c r="E80" s="4"/>
      <c r="F80" s="18"/>
      <c r="G80" s="18"/>
      <c r="H80" s="18"/>
      <c r="I80" s="18"/>
      <c r="J80" s="18"/>
      <c r="K80" s="18"/>
      <c r="L80" s="18"/>
      <c r="M80" s="18"/>
      <c r="N80" s="18"/>
      <c r="O80" s="18"/>
      <c r="P80" s="18"/>
      <c r="Q80" s="18"/>
      <c r="R80" s="18"/>
      <c r="S80" s="18"/>
      <c r="T80" s="18"/>
      <c r="U80" s="18"/>
      <c r="V80" s="18"/>
      <c r="W80" s="18"/>
    </row>
    <row r="81" spans="2:23">
      <c r="B81" s="4"/>
      <c r="C81" s="4"/>
      <c r="D81" s="4"/>
      <c r="E81" s="4"/>
      <c r="F81" s="18"/>
      <c r="G81" s="18"/>
      <c r="H81" s="18"/>
      <c r="I81" s="18"/>
      <c r="J81" s="18"/>
      <c r="K81" s="18"/>
      <c r="L81" s="18"/>
      <c r="M81" s="18"/>
      <c r="N81" s="18"/>
      <c r="O81" s="18"/>
      <c r="P81" s="18"/>
      <c r="Q81" s="18"/>
      <c r="R81" s="18"/>
      <c r="S81" s="18"/>
      <c r="T81" s="18"/>
      <c r="U81" s="18"/>
      <c r="V81" s="18"/>
      <c r="W81" s="18"/>
    </row>
    <row r="82" spans="2:23">
      <c r="B82" s="4"/>
      <c r="C82" s="4"/>
      <c r="D82" s="4"/>
      <c r="E82" s="4"/>
      <c r="F82" s="18"/>
      <c r="G82" s="18"/>
      <c r="H82" s="18"/>
      <c r="I82" s="18"/>
      <c r="J82" s="18"/>
      <c r="K82" s="18"/>
      <c r="L82" s="18"/>
      <c r="M82" s="18"/>
      <c r="N82" s="18"/>
      <c r="O82" s="18"/>
      <c r="P82" s="18"/>
      <c r="Q82" s="18"/>
      <c r="R82" s="18"/>
      <c r="S82" s="18"/>
      <c r="T82" s="18"/>
      <c r="U82" s="18"/>
      <c r="V82" s="18"/>
      <c r="W82" s="18"/>
    </row>
    <row r="83" spans="2:23">
      <c r="B83" s="4"/>
      <c r="C83" s="4"/>
      <c r="D83" s="4"/>
      <c r="E83" s="4"/>
      <c r="F83" s="18"/>
      <c r="G83" s="18"/>
      <c r="H83" s="18"/>
      <c r="I83" s="18"/>
      <c r="J83" s="18"/>
      <c r="K83" s="18"/>
      <c r="L83" s="18"/>
      <c r="M83" s="18"/>
      <c r="N83" s="18"/>
      <c r="O83" s="18"/>
      <c r="P83" s="18"/>
      <c r="Q83" s="18"/>
      <c r="R83" s="18"/>
      <c r="S83" s="18"/>
      <c r="T83" s="18"/>
      <c r="U83" s="18"/>
      <c r="V83" s="18"/>
      <c r="W83" s="18"/>
    </row>
    <row r="84" spans="2:23">
      <c r="B84" s="4"/>
      <c r="C84" s="4"/>
      <c r="D84" s="4"/>
      <c r="E84" s="4"/>
      <c r="F84" s="18"/>
      <c r="G84" s="18"/>
      <c r="H84" s="18"/>
      <c r="I84" s="18"/>
      <c r="J84" s="18"/>
      <c r="K84" s="18"/>
      <c r="L84" s="18"/>
      <c r="M84" s="18"/>
      <c r="N84" s="18"/>
      <c r="O84" s="18"/>
      <c r="P84" s="18"/>
      <c r="Q84" s="18"/>
      <c r="R84" s="18"/>
      <c r="S84" s="18"/>
      <c r="T84" s="18"/>
      <c r="U84" s="18"/>
      <c r="V84" s="18"/>
      <c r="W84" s="18"/>
    </row>
    <row r="85" spans="2:23">
      <c r="B85" s="4"/>
      <c r="C85" s="4"/>
      <c r="D85" s="4"/>
      <c r="E85" s="4"/>
      <c r="F85" s="18"/>
      <c r="G85" s="18"/>
      <c r="H85" s="18"/>
      <c r="I85" s="18"/>
      <c r="J85" s="18"/>
      <c r="K85" s="18"/>
      <c r="L85" s="18"/>
      <c r="M85" s="18"/>
      <c r="N85" s="18"/>
      <c r="O85" s="18"/>
      <c r="P85" s="18"/>
      <c r="Q85" s="18"/>
      <c r="R85" s="18"/>
      <c r="S85" s="18"/>
      <c r="T85" s="18"/>
      <c r="U85" s="18"/>
      <c r="V85" s="18"/>
      <c r="W85" s="18"/>
    </row>
    <row r="86" spans="2:23">
      <c r="B86" s="4"/>
      <c r="C86" s="4"/>
      <c r="D86" s="4"/>
      <c r="E86" s="4"/>
      <c r="F86" s="18"/>
      <c r="G86" s="18"/>
      <c r="H86" s="18"/>
      <c r="I86" s="18"/>
      <c r="J86" s="18"/>
      <c r="K86" s="18"/>
      <c r="L86" s="18"/>
      <c r="M86" s="18"/>
      <c r="N86" s="18"/>
      <c r="O86" s="18"/>
      <c r="P86" s="18"/>
      <c r="Q86" s="18"/>
      <c r="R86" s="18"/>
      <c r="S86" s="18"/>
      <c r="T86" s="18"/>
      <c r="U86" s="18"/>
      <c r="V86" s="18"/>
      <c r="W86" s="18"/>
    </row>
    <row r="87" spans="2:23">
      <c r="B87" s="4"/>
      <c r="C87" s="4"/>
      <c r="D87" s="4"/>
      <c r="E87" s="4"/>
      <c r="F87" s="18"/>
      <c r="G87" s="18"/>
      <c r="H87" s="18"/>
      <c r="I87" s="18"/>
      <c r="J87" s="18"/>
      <c r="K87" s="18"/>
      <c r="L87" s="18"/>
      <c r="M87" s="18"/>
      <c r="N87" s="18"/>
      <c r="O87" s="18"/>
      <c r="P87" s="18"/>
      <c r="Q87" s="18"/>
      <c r="R87" s="18"/>
      <c r="S87" s="18"/>
      <c r="T87" s="18"/>
      <c r="U87" s="18"/>
      <c r="V87" s="18"/>
      <c r="W87" s="18"/>
    </row>
    <row r="88" spans="2:23">
      <c r="B88" s="4"/>
      <c r="C88" s="4"/>
      <c r="D88" s="4"/>
      <c r="E88" s="4"/>
      <c r="F88" s="18"/>
      <c r="G88" s="18"/>
      <c r="H88" s="18"/>
      <c r="I88" s="18"/>
      <c r="J88" s="18"/>
      <c r="K88" s="18"/>
      <c r="L88" s="18"/>
      <c r="M88" s="18"/>
      <c r="N88" s="18"/>
      <c r="O88" s="18"/>
      <c r="P88" s="18"/>
      <c r="Q88" s="18"/>
      <c r="R88" s="18"/>
      <c r="S88" s="18"/>
      <c r="T88" s="18"/>
      <c r="U88" s="18"/>
      <c r="V88" s="18"/>
      <c r="W88" s="18"/>
    </row>
    <row r="89" spans="2:23">
      <c r="B89" s="4"/>
      <c r="C89" s="4"/>
      <c r="D89" s="4"/>
      <c r="E89" s="4"/>
      <c r="F89" s="18"/>
      <c r="G89" s="18"/>
      <c r="H89" s="18"/>
      <c r="I89" s="18"/>
      <c r="J89" s="18"/>
      <c r="K89" s="18"/>
      <c r="L89" s="18"/>
      <c r="M89" s="18"/>
      <c r="N89" s="18"/>
      <c r="O89" s="18"/>
      <c r="P89" s="18"/>
      <c r="Q89" s="18"/>
      <c r="R89" s="18"/>
      <c r="S89" s="18"/>
      <c r="T89" s="18"/>
      <c r="U89" s="18"/>
      <c r="V89" s="18"/>
      <c r="W89" s="18"/>
    </row>
    <row r="90" spans="2:23">
      <c r="B90" s="4"/>
      <c r="C90" s="4"/>
      <c r="D90" s="4"/>
      <c r="E90" s="4"/>
      <c r="F90" s="18"/>
      <c r="G90" s="18"/>
      <c r="H90" s="18"/>
      <c r="I90" s="18"/>
      <c r="J90" s="18"/>
      <c r="K90" s="18"/>
      <c r="L90" s="18"/>
      <c r="M90" s="18"/>
      <c r="N90" s="18"/>
      <c r="O90" s="18"/>
      <c r="P90" s="18"/>
      <c r="Q90" s="18"/>
      <c r="R90" s="18"/>
      <c r="S90" s="18"/>
      <c r="T90" s="18"/>
      <c r="U90" s="18"/>
      <c r="V90" s="18"/>
      <c r="W90" s="18"/>
    </row>
    <row r="91" spans="2:23">
      <c r="B91" s="4"/>
      <c r="C91" s="4"/>
      <c r="D91" s="4"/>
      <c r="E91" s="4"/>
      <c r="F91" s="18"/>
      <c r="G91" s="18"/>
      <c r="H91" s="18"/>
      <c r="I91" s="18"/>
      <c r="J91" s="18"/>
      <c r="K91" s="18"/>
      <c r="L91" s="18"/>
      <c r="M91" s="18"/>
      <c r="N91" s="18"/>
      <c r="O91" s="18"/>
      <c r="P91" s="18"/>
      <c r="Q91" s="18"/>
      <c r="R91" s="18"/>
      <c r="S91" s="18"/>
      <c r="T91" s="18"/>
      <c r="U91" s="18"/>
      <c r="V91" s="18"/>
      <c r="W91" s="18"/>
    </row>
    <row r="92" spans="2:23">
      <c r="B92" s="4"/>
      <c r="C92" s="4"/>
      <c r="D92" s="4"/>
      <c r="E92" s="4"/>
      <c r="F92" s="18"/>
      <c r="G92" s="18"/>
      <c r="H92" s="18"/>
      <c r="I92" s="18"/>
      <c r="J92" s="18"/>
      <c r="K92" s="18"/>
      <c r="L92" s="18"/>
      <c r="M92" s="18"/>
      <c r="N92" s="18"/>
      <c r="O92" s="18"/>
      <c r="P92" s="18"/>
      <c r="Q92" s="18"/>
      <c r="R92" s="18"/>
      <c r="S92" s="18"/>
      <c r="T92" s="18"/>
      <c r="U92" s="18"/>
      <c r="V92" s="18"/>
      <c r="W92" s="18"/>
    </row>
    <row r="93" spans="2:23">
      <c r="B93" s="4"/>
      <c r="C93" s="4"/>
      <c r="D93" s="4"/>
      <c r="E93" s="4"/>
      <c r="F93" s="18"/>
      <c r="G93" s="18"/>
      <c r="H93" s="18"/>
      <c r="I93" s="18"/>
      <c r="J93" s="18"/>
      <c r="K93" s="18"/>
      <c r="L93" s="18"/>
      <c r="M93" s="18"/>
      <c r="N93" s="18"/>
      <c r="O93" s="18"/>
      <c r="P93" s="18"/>
      <c r="Q93" s="18"/>
      <c r="R93" s="18"/>
      <c r="S93" s="18"/>
      <c r="T93" s="18"/>
      <c r="U93" s="18"/>
      <c r="V93" s="18"/>
      <c r="W93" s="18"/>
    </row>
    <row r="94" spans="2:23">
      <c r="B94" s="4"/>
      <c r="C94" s="4"/>
      <c r="D94" s="4"/>
      <c r="E94" s="4"/>
      <c r="F94" s="18"/>
      <c r="G94" s="18"/>
      <c r="H94" s="18"/>
      <c r="I94" s="18"/>
      <c r="J94" s="18"/>
      <c r="K94" s="18"/>
      <c r="L94" s="18"/>
      <c r="M94" s="18"/>
      <c r="N94" s="18"/>
      <c r="O94" s="18"/>
      <c r="P94" s="18"/>
      <c r="Q94" s="18"/>
      <c r="R94" s="18"/>
      <c r="S94" s="18"/>
      <c r="T94" s="18"/>
      <c r="U94" s="18"/>
      <c r="V94" s="18"/>
      <c r="W94" s="18"/>
    </row>
    <row r="95" spans="2:23">
      <c r="B95" s="4"/>
      <c r="C95" s="4"/>
      <c r="D95" s="4"/>
      <c r="E95" s="4"/>
      <c r="F95" s="18"/>
      <c r="G95" s="18"/>
      <c r="H95" s="18"/>
      <c r="I95" s="18"/>
      <c r="J95" s="18"/>
      <c r="K95" s="18"/>
      <c r="L95" s="18"/>
      <c r="M95" s="18"/>
      <c r="N95" s="18"/>
      <c r="O95" s="18"/>
      <c r="P95" s="18"/>
      <c r="Q95" s="18"/>
      <c r="R95" s="18"/>
      <c r="S95" s="18"/>
      <c r="T95" s="18"/>
      <c r="U95" s="18"/>
      <c r="V95" s="18"/>
      <c r="W95" s="18"/>
    </row>
    <row r="96" spans="2:23">
      <c r="B96" s="4"/>
      <c r="C96" s="4"/>
      <c r="D96" s="4"/>
      <c r="E96" s="4"/>
      <c r="F96" s="18"/>
      <c r="G96" s="18"/>
      <c r="H96" s="18"/>
      <c r="I96" s="18"/>
      <c r="J96" s="18"/>
      <c r="K96" s="18"/>
      <c r="L96" s="18"/>
      <c r="M96" s="18"/>
      <c r="N96" s="18"/>
      <c r="O96" s="18"/>
      <c r="P96" s="18"/>
      <c r="Q96" s="18"/>
      <c r="R96" s="18"/>
      <c r="S96" s="18"/>
      <c r="T96" s="18"/>
      <c r="U96" s="18"/>
      <c r="V96" s="18"/>
      <c r="W96" s="18"/>
    </row>
    <row r="97" spans="2:23">
      <c r="B97" s="4"/>
      <c r="C97" s="4"/>
      <c r="D97" s="4"/>
      <c r="E97" s="4"/>
      <c r="F97" s="18"/>
      <c r="G97" s="18"/>
      <c r="H97" s="18"/>
      <c r="I97" s="18"/>
      <c r="J97" s="18"/>
      <c r="K97" s="18"/>
      <c r="L97" s="18"/>
      <c r="M97" s="18"/>
      <c r="N97" s="18"/>
      <c r="O97" s="18"/>
      <c r="P97" s="18"/>
      <c r="Q97" s="18"/>
      <c r="R97" s="18"/>
      <c r="S97" s="18"/>
      <c r="T97" s="18"/>
      <c r="U97" s="18"/>
      <c r="V97" s="18"/>
      <c r="W97" s="18"/>
    </row>
    <row r="98" spans="2:23">
      <c r="B98" s="4"/>
      <c r="C98" s="4"/>
      <c r="D98" s="4"/>
      <c r="E98" s="4"/>
      <c r="F98" s="18"/>
      <c r="G98" s="18"/>
      <c r="H98" s="18"/>
      <c r="I98" s="18"/>
      <c r="J98" s="18"/>
      <c r="K98" s="18"/>
      <c r="L98" s="18"/>
      <c r="M98" s="18"/>
      <c r="N98" s="18"/>
      <c r="O98" s="18"/>
      <c r="P98" s="18"/>
      <c r="Q98" s="18"/>
      <c r="R98" s="18"/>
      <c r="S98" s="18"/>
      <c r="T98" s="18"/>
      <c r="U98" s="18"/>
      <c r="V98" s="18"/>
      <c r="W98" s="18"/>
    </row>
    <row r="99" spans="2:23">
      <c r="B99" s="4"/>
      <c r="C99" s="4"/>
      <c r="D99" s="4"/>
      <c r="E99" s="4"/>
      <c r="F99" s="18"/>
      <c r="G99" s="18"/>
      <c r="H99" s="18"/>
      <c r="I99" s="18"/>
      <c r="J99" s="18"/>
      <c r="K99" s="18"/>
      <c r="L99" s="18"/>
      <c r="M99" s="18"/>
      <c r="N99" s="18"/>
      <c r="O99" s="18"/>
      <c r="P99" s="18"/>
      <c r="Q99" s="18"/>
      <c r="R99" s="18"/>
      <c r="S99" s="18"/>
      <c r="T99" s="18"/>
      <c r="U99" s="18"/>
      <c r="V99" s="18"/>
      <c r="W99" s="18"/>
    </row>
    <row r="100" spans="2:23">
      <c r="B100" s="4"/>
      <c r="C100" s="4"/>
      <c r="D100" s="4"/>
      <c r="E100" s="4"/>
      <c r="F100" s="18"/>
      <c r="G100" s="18"/>
      <c r="H100" s="18"/>
      <c r="I100" s="18"/>
      <c r="J100" s="18"/>
      <c r="K100" s="18"/>
      <c r="L100" s="18"/>
      <c r="M100" s="18"/>
      <c r="N100" s="18"/>
      <c r="O100" s="18"/>
      <c r="P100" s="18"/>
      <c r="Q100" s="18"/>
      <c r="R100" s="18"/>
      <c r="S100" s="18"/>
      <c r="T100" s="18"/>
      <c r="U100" s="18"/>
      <c r="V100" s="18"/>
      <c r="W100" s="18"/>
    </row>
    <row r="101" spans="2:23">
      <c r="B101" s="4"/>
      <c r="C101" s="4"/>
      <c r="D101" s="4"/>
      <c r="E101" s="4"/>
      <c r="F101" s="18"/>
      <c r="G101" s="18"/>
      <c r="H101" s="18"/>
      <c r="I101" s="18"/>
      <c r="J101" s="18"/>
      <c r="K101" s="18"/>
      <c r="L101" s="18"/>
      <c r="M101" s="18"/>
      <c r="N101" s="18"/>
      <c r="O101" s="18"/>
      <c r="P101" s="18"/>
      <c r="Q101" s="18"/>
      <c r="R101" s="18"/>
      <c r="S101" s="18"/>
      <c r="T101" s="18"/>
      <c r="U101" s="18"/>
      <c r="V101" s="18"/>
      <c r="W101" s="18"/>
    </row>
    <row r="102" spans="2:23">
      <c r="B102" s="4"/>
      <c r="C102" s="4"/>
      <c r="D102" s="4"/>
      <c r="E102" s="4"/>
      <c r="F102" s="18"/>
      <c r="G102" s="18"/>
      <c r="H102" s="18"/>
      <c r="I102" s="18"/>
      <c r="J102" s="18"/>
      <c r="K102" s="18"/>
      <c r="L102" s="18"/>
      <c r="M102" s="18"/>
      <c r="N102" s="18"/>
      <c r="O102" s="18"/>
      <c r="P102" s="18"/>
      <c r="Q102" s="18"/>
      <c r="R102" s="18"/>
      <c r="S102" s="18"/>
      <c r="T102" s="18"/>
      <c r="U102" s="18"/>
      <c r="V102" s="18"/>
      <c r="W102" s="18"/>
    </row>
    <row r="103" spans="2:23">
      <c r="B103" s="4"/>
      <c r="C103" s="4"/>
      <c r="D103" s="4"/>
      <c r="E103" s="4"/>
      <c r="F103" s="18"/>
      <c r="G103" s="18"/>
      <c r="H103" s="18"/>
      <c r="I103" s="18"/>
      <c r="J103" s="18"/>
      <c r="K103" s="18"/>
      <c r="L103" s="18"/>
      <c r="M103" s="18"/>
      <c r="N103" s="18"/>
      <c r="O103" s="18"/>
      <c r="P103" s="18"/>
      <c r="Q103" s="18"/>
      <c r="R103" s="18"/>
      <c r="S103" s="18"/>
      <c r="T103" s="18"/>
      <c r="U103" s="18"/>
      <c r="V103" s="18"/>
      <c r="W103" s="18"/>
    </row>
    <row r="104" spans="2:23">
      <c r="B104" s="4"/>
      <c r="C104" s="4"/>
      <c r="D104" s="4"/>
      <c r="E104" s="4"/>
      <c r="F104" s="18"/>
      <c r="G104" s="18"/>
      <c r="H104" s="18"/>
      <c r="I104" s="18"/>
      <c r="J104" s="18"/>
      <c r="K104" s="18"/>
      <c r="L104" s="18"/>
      <c r="M104" s="18"/>
      <c r="N104" s="18"/>
      <c r="O104" s="18"/>
      <c r="P104" s="18"/>
      <c r="Q104" s="18"/>
      <c r="R104" s="18"/>
      <c r="S104" s="18"/>
      <c r="T104" s="18"/>
      <c r="U104" s="18"/>
      <c r="V104" s="18"/>
      <c r="W104" s="18"/>
    </row>
    <row r="105" spans="2:23">
      <c r="B105" s="4"/>
      <c r="C105" s="4"/>
      <c r="D105" s="4"/>
      <c r="E105" s="4"/>
      <c r="F105" s="18"/>
      <c r="G105" s="18"/>
      <c r="H105" s="18"/>
      <c r="I105" s="18"/>
      <c r="J105" s="18"/>
      <c r="K105" s="18"/>
      <c r="L105" s="18"/>
      <c r="M105" s="18"/>
      <c r="N105" s="18"/>
      <c r="O105" s="18"/>
      <c r="P105" s="18"/>
      <c r="Q105" s="18"/>
      <c r="R105" s="18"/>
      <c r="S105" s="18"/>
      <c r="T105" s="18"/>
      <c r="U105" s="18"/>
      <c r="V105" s="18"/>
      <c r="W105" s="18"/>
    </row>
    <row r="106" spans="2:23">
      <c r="B106" s="4"/>
      <c r="C106" s="4"/>
      <c r="D106" s="4"/>
      <c r="E106" s="4"/>
      <c r="F106" s="18"/>
      <c r="G106" s="18"/>
      <c r="H106" s="18"/>
      <c r="I106" s="18"/>
      <c r="J106" s="18"/>
      <c r="K106" s="18"/>
      <c r="L106" s="18"/>
      <c r="M106" s="18"/>
      <c r="N106" s="18"/>
      <c r="O106" s="18"/>
      <c r="P106" s="18"/>
      <c r="Q106" s="18"/>
      <c r="R106" s="18"/>
      <c r="S106" s="18"/>
      <c r="T106" s="18"/>
      <c r="U106" s="18"/>
      <c r="V106" s="18"/>
      <c r="W106" s="18"/>
    </row>
    <row r="107" spans="2:23">
      <c r="B107" s="4"/>
      <c r="C107" s="4"/>
      <c r="D107" s="4"/>
      <c r="E107" s="4"/>
      <c r="F107" s="18"/>
      <c r="G107" s="18"/>
      <c r="H107" s="18"/>
      <c r="I107" s="18"/>
      <c r="J107" s="18"/>
      <c r="K107" s="18"/>
      <c r="L107" s="18"/>
      <c r="M107" s="18"/>
      <c r="N107" s="18"/>
      <c r="O107" s="18"/>
      <c r="P107" s="18"/>
      <c r="Q107" s="18"/>
      <c r="R107" s="18"/>
      <c r="S107" s="18"/>
      <c r="T107" s="18"/>
      <c r="U107" s="18"/>
      <c r="V107" s="18"/>
      <c r="W107" s="18"/>
    </row>
    <row r="108" spans="2:23">
      <c r="B108" s="4"/>
      <c r="C108" s="4"/>
      <c r="D108" s="4"/>
      <c r="E108" s="4"/>
      <c r="F108" s="18"/>
      <c r="G108" s="18"/>
      <c r="H108" s="18"/>
      <c r="I108" s="18"/>
      <c r="J108" s="18"/>
      <c r="K108" s="18"/>
      <c r="L108" s="18"/>
      <c r="M108" s="18"/>
      <c r="N108" s="18"/>
      <c r="O108" s="18"/>
      <c r="P108" s="18"/>
      <c r="Q108" s="18"/>
      <c r="R108" s="18"/>
      <c r="S108" s="18"/>
      <c r="T108" s="18"/>
      <c r="U108" s="18"/>
      <c r="V108" s="18"/>
      <c r="W108" s="18"/>
    </row>
    <row r="109" spans="2:23">
      <c r="B109" s="4"/>
      <c r="C109" s="4"/>
      <c r="D109" s="4"/>
      <c r="E109" s="4"/>
      <c r="F109" s="18"/>
      <c r="G109" s="18"/>
      <c r="H109" s="18"/>
      <c r="I109" s="18"/>
      <c r="J109" s="18"/>
      <c r="K109" s="18"/>
      <c r="L109" s="18"/>
      <c r="M109" s="18"/>
      <c r="N109" s="18"/>
      <c r="O109" s="18"/>
      <c r="P109" s="18"/>
      <c r="Q109" s="18"/>
      <c r="R109" s="18"/>
      <c r="S109" s="18"/>
      <c r="T109" s="18"/>
      <c r="U109" s="18"/>
      <c r="V109" s="18"/>
      <c r="W109" s="18"/>
    </row>
    <row r="110" spans="2:23">
      <c r="B110" s="4"/>
      <c r="C110" s="4"/>
      <c r="D110" s="4"/>
      <c r="E110" s="4"/>
      <c r="F110" s="18"/>
      <c r="G110" s="18"/>
      <c r="H110" s="18"/>
      <c r="I110" s="18"/>
      <c r="J110" s="18"/>
      <c r="K110" s="18"/>
      <c r="L110" s="18"/>
      <c r="M110" s="18"/>
      <c r="N110" s="18"/>
      <c r="O110" s="18"/>
      <c r="P110" s="18"/>
      <c r="Q110" s="18"/>
      <c r="R110" s="18"/>
      <c r="S110" s="18"/>
      <c r="T110" s="18"/>
      <c r="U110" s="18"/>
      <c r="V110" s="18"/>
      <c r="W110" s="18"/>
    </row>
    <row r="111" spans="2:23">
      <c r="B111" s="4"/>
      <c r="C111" s="4"/>
      <c r="D111" s="4"/>
      <c r="E111" s="4"/>
      <c r="F111" s="18"/>
      <c r="G111" s="18"/>
      <c r="H111" s="18"/>
      <c r="I111" s="18"/>
      <c r="J111" s="18"/>
      <c r="K111" s="18"/>
      <c r="L111" s="18"/>
      <c r="M111" s="18"/>
      <c r="N111" s="18"/>
      <c r="O111" s="18"/>
      <c r="P111" s="18"/>
      <c r="Q111" s="18"/>
      <c r="R111" s="18"/>
      <c r="S111" s="18"/>
      <c r="T111" s="18"/>
      <c r="U111" s="18"/>
      <c r="V111" s="18"/>
      <c r="W111" s="18"/>
    </row>
    <row r="112" spans="2:23">
      <c r="B112" s="4"/>
      <c r="C112" s="4"/>
      <c r="D112" s="4"/>
      <c r="E112" s="4"/>
      <c r="F112" s="18"/>
      <c r="G112" s="18"/>
      <c r="H112" s="18"/>
      <c r="I112" s="18"/>
      <c r="J112" s="18"/>
      <c r="K112" s="18"/>
      <c r="L112" s="18"/>
      <c r="M112" s="18"/>
      <c r="N112" s="18"/>
      <c r="O112" s="18"/>
      <c r="P112" s="18"/>
      <c r="Q112" s="18"/>
      <c r="R112" s="18"/>
      <c r="S112" s="18"/>
      <c r="T112" s="18"/>
      <c r="U112" s="18"/>
      <c r="V112" s="18"/>
      <c r="W112" s="18"/>
    </row>
    <row r="113" spans="2:23">
      <c r="B113" s="4"/>
      <c r="C113" s="4"/>
      <c r="D113" s="4"/>
      <c r="E113" s="4"/>
      <c r="F113" s="18"/>
      <c r="G113" s="18"/>
      <c r="H113" s="18"/>
      <c r="I113" s="18"/>
      <c r="J113" s="18"/>
      <c r="K113" s="18"/>
      <c r="L113" s="18"/>
      <c r="M113" s="18"/>
      <c r="N113" s="18"/>
      <c r="O113" s="18"/>
      <c r="P113" s="18"/>
      <c r="Q113" s="18"/>
      <c r="R113" s="18"/>
      <c r="S113" s="18"/>
      <c r="T113" s="18"/>
      <c r="U113" s="18"/>
      <c r="V113" s="18"/>
      <c r="W113" s="18"/>
    </row>
    <row r="114" spans="2:23">
      <c r="B114" s="4"/>
      <c r="C114" s="4"/>
      <c r="D114" s="4"/>
      <c r="E114" s="4"/>
      <c r="F114" s="18"/>
      <c r="G114" s="18"/>
      <c r="H114" s="18"/>
      <c r="I114" s="18"/>
      <c r="J114" s="18"/>
      <c r="K114" s="18"/>
      <c r="L114" s="18"/>
      <c r="M114" s="18"/>
      <c r="N114" s="18"/>
      <c r="O114" s="18"/>
      <c r="P114" s="18"/>
      <c r="Q114" s="18"/>
      <c r="R114" s="18"/>
      <c r="S114" s="18"/>
      <c r="T114" s="18"/>
      <c r="U114" s="18"/>
      <c r="V114" s="18"/>
      <c r="W114" s="18"/>
    </row>
    <row r="115" spans="2:23">
      <c r="B115" s="4"/>
      <c r="C115" s="4"/>
      <c r="D115" s="4"/>
      <c r="E115" s="4"/>
      <c r="F115" s="18"/>
      <c r="G115" s="18"/>
      <c r="H115" s="18"/>
      <c r="I115" s="18"/>
      <c r="J115" s="18"/>
      <c r="K115" s="18"/>
      <c r="L115" s="18"/>
      <c r="M115" s="18"/>
      <c r="N115" s="18"/>
      <c r="O115" s="18"/>
      <c r="P115" s="18"/>
      <c r="Q115" s="18"/>
      <c r="R115" s="18"/>
      <c r="S115" s="18"/>
      <c r="T115" s="18"/>
      <c r="U115" s="18"/>
      <c r="V115" s="18"/>
      <c r="W115" s="18"/>
    </row>
    <row r="116" spans="2:23">
      <c r="B116" s="4"/>
      <c r="C116" s="4"/>
      <c r="D116" s="4"/>
      <c r="E116" s="4"/>
      <c r="F116" s="18"/>
      <c r="G116" s="18"/>
      <c r="H116" s="18"/>
      <c r="I116" s="18"/>
      <c r="J116" s="18"/>
      <c r="K116" s="18"/>
      <c r="L116" s="18"/>
      <c r="M116" s="18"/>
      <c r="N116" s="18"/>
      <c r="O116" s="18"/>
      <c r="P116" s="18"/>
      <c r="Q116" s="18"/>
      <c r="R116" s="18"/>
      <c r="S116" s="18"/>
      <c r="T116" s="18"/>
      <c r="U116" s="18"/>
      <c r="V116" s="18"/>
      <c r="W116" s="18"/>
    </row>
    <row r="117" spans="2:23">
      <c r="B117" s="4"/>
      <c r="C117" s="4"/>
      <c r="D117" s="4"/>
      <c r="E117" s="4"/>
      <c r="F117" s="4"/>
      <c r="G117" s="4"/>
      <c r="H117" s="4"/>
      <c r="I117" s="4"/>
      <c r="J117" s="4"/>
      <c r="K117" s="4"/>
      <c r="L117" s="4"/>
      <c r="M117" s="4"/>
      <c r="N117" s="4"/>
      <c r="O117" s="4"/>
      <c r="P117" s="4"/>
      <c r="Q117" s="4"/>
      <c r="R117" s="4"/>
      <c r="S117" s="4"/>
    </row>
    <row r="118" spans="2:23">
      <c r="B118" s="4"/>
      <c r="C118" s="4"/>
      <c r="D118" s="4"/>
      <c r="E118" s="4"/>
      <c r="F118" s="4"/>
      <c r="G118" s="4"/>
      <c r="H118" s="4"/>
      <c r="I118" s="4"/>
      <c r="J118" s="4"/>
      <c r="K118" s="4"/>
      <c r="L118" s="4"/>
      <c r="M118" s="4"/>
      <c r="N118" s="4"/>
      <c r="O118" s="4"/>
      <c r="P118" s="4"/>
      <c r="Q118" s="4"/>
      <c r="R118" s="4"/>
      <c r="S118"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DD8C9-1A1B-4EF6-91B4-F6FA141D029D}">
  <sheetPr>
    <pageSetUpPr fitToPage="1"/>
  </sheetPr>
  <dimension ref="B1:M72"/>
  <sheetViews>
    <sheetView showGridLines="0" tabSelected="1" topLeftCell="A13" zoomScale="80" zoomScaleNormal="80" zoomScaleSheetLayoutView="100" workbookViewId="0"/>
  </sheetViews>
  <sheetFormatPr defaultColWidth="9.5703125" defaultRowHeight="21.6"/>
  <cols>
    <col min="1" max="1" width="1.7109375" style="56" customWidth="1"/>
    <col min="2" max="2" width="32.5703125" style="56" customWidth="1"/>
    <col min="3" max="16384" width="9.5703125" style="56"/>
  </cols>
  <sheetData>
    <row r="1" spans="2:13" ht="14.25" customHeight="1"/>
    <row r="2" spans="2:13" s="57" customFormat="1" ht="45" customHeight="1">
      <c r="B2" s="231" t="s">
        <v>65</v>
      </c>
      <c r="C2" s="231"/>
      <c r="D2" s="231"/>
      <c r="E2" s="231"/>
      <c r="F2" s="231"/>
      <c r="G2" s="231"/>
      <c r="H2" s="231"/>
      <c r="I2" s="231"/>
      <c r="J2" s="231"/>
      <c r="K2" s="231"/>
      <c r="L2" s="231"/>
      <c r="M2" s="231"/>
    </row>
    <row r="3" spans="2:13" s="57" customFormat="1" ht="15" thickBot="1"/>
    <row r="4" spans="2:13" s="57" customFormat="1" ht="22.5" customHeight="1" thickBot="1">
      <c r="B4" s="232" t="s">
        <v>66</v>
      </c>
      <c r="C4" s="233"/>
      <c r="D4" s="233"/>
      <c r="E4" s="233"/>
      <c r="F4" s="233"/>
      <c r="G4" s="233"/>
      <c r="H4" s="233"/>
      <c r="I4" s="233"/>
      <c r="J4" s="233"/>
      <c r="K4" s="233"/>
      <c r="L4" s="233"/>
      <c r="M4" s="234"/>
    </row>
    <row r="5" spans="2:13" s="57" customFormat="1" ht="15" customHeight="1">
      <c r="B5" s="240" t="s">
        <v>67</v>
      </c>
      <c r="C5" s="241"/>
      <c r="D5" s="241"/>
      <c r="E5" s="241"/>
      <c r="F5" s="241"/>
      <c r="G5" s="241"/>
      <c r="H5" s="241"/>
      <c r="I5" s="241"/>
      <c r="J5" s="241"/>
      <c r="K5" s="241"/>
      <c r="L5" s="241"/>
      <c r="M5" s="242"/>
    </row>
    <row r="6" spans="2:13" s="57" customFormat="1" ht="14.45">
      <c r="B6" s="243"/>
      <c r="C6" s="244"/>
      <c r="D6" s="244"/>
      <c r="E6" s="244"/>
      <c r="F6" s="244"/>
      <c r="G6" s="244"/>
      <c r="H6" s="244"/>
      <c r="I6" s="244"/>
      <c r="J6" s="244"/>
      <c r="K6" s="244"/>
      <c r="L6" s="244"/>
      <c r="M6" s="245"/>
    </row>
    <row r="7" spans="2:13" s="57" customFormat="1" ht="14.45">
      <c r="B7" s="243"/>
      <c r="C7" s="244"/>
      <c r="D7" s="244"/>
      <c r="E7" s="244"/>
      <c r="F7" s="244"/>
      <c r="G7" s="244"/>
      <c r="H7" s="244"/>
      <c r="I7" s="244"/>
      <c r="J7" s="244"/>
      <c r="K7" s="244"/>
      <c r="L7" s="244"/>
      <c r="M7" s="245"/>
    </row>
    <row r="8" spans="2:13" s="57" customFormat="1" ht="14.45">
      <c r="B8" s="243"/>
      <c r="C8" s="244"/>
      <c r="D8" s="244"/>
      <c r="E8" s="244"/>
      <c r="F8" s="244"/>
      <c r="G8" s="244"/>
      <c r="H8" s="244"/>
      <c r="I8" s="244"/>
      <c r="J8" s="244"/>
      <c r="K8" s="244"/>
      <c r="L8" s="244"/>
      <c r="M8" s="245"/>
    </row>
    <row r="9" spans="2:13" s="57" customFormat="1" ht="14.45">
      <c r="B9" s="243"/>
      <c r="C9" s="244"/>
      <c r="D9" s="244"/>
      <c r="E9" s="244"/>
      <c r="F9" s="244"/>
      <c r="G9" s="244"/>
      <c r="H9" s="244"/>
      <c r="I9" s="244"/>
      <c r="J9" s="244"/>
      <c r="K9" s="244"/>
      <c r="L9" s="244"/>
      <c r="M9" s="245"/>
    </row>
    <row r="10" spans="2:13" s="57" customFormat="1" ht="14.45">
      <c r="B10" s="243"/>
      <c r="C10" s="244"/>
      <c r="D10" s="244"/>
      <c r="E10" s="244"/>
      <c r="F10" s="244"/>
      <c r="G10" s="244"/>
      <c r="H10" s="244"/>
      <c r="I10" s="244"/>
      <c r="J10" s="244"/>
      <c r="K10" s="244"/>
      <c r="L10" s="244"/>
      <c r="M10" s="245"/>
    </row>
    <row r="11" spans="2:13" s="57" customFormat="1" ht="14.45">
      <c r="B11" s="243"/>
      <c r="C11" s="244"/>
      <c r="D11" s="244"/>
      <c r="E11" s="244"/>
      <c r="F11" s="244"/>
      <c r="G11" s="244"/>
      <c r="H11" s="244"/>
      <c r="I11" s="244"/>
      <c r="J11" s="244"/>
      <c r="K11" s="244"/>
      <c r="L11" s="244"/>
      <c r="M11" s="245"/>
    </row>
    <row r="12" spans="2:13" s="57" customFormat="1" ht="14.45">
      <c r="B12" s="243"/>
      <c r="C12" s="244"/>
      <c r="D12" s="244"/>
      <c r="E12" s="244"/>
      <c r="F12" s="244"/>
      <c r="G12" s="244"/>
      <c r="H12" s="244"/>
      <c r="I12" s="244"/>
      <c r="J12" s="244"/>
      <c r="K12" s="244"/>
      <c r="L12" s="244"/>
      <c r="M12" s="245"/>
    </row>
    <row r="13" spans="2:13" s="57" customFormat="1" ht="14.45">
      <c r="B13" s="243"/>
      <c r="C13" s="244"/>
      <c r="D13" s="244"/>
      <c r="E13" s="244"/>
      <c r="F13" s="244"/>
      <c r="G13" s="244"/>
      <c r="H13" s="244"/>
      <c r="I13" s="244"/>
      <c r="J13" s="244"/>
      <c r="K13" s="244"/>
      <c r="L13" s="244"/>
      <c r="M13" s="245"/>
    </row>
    <row r="14" spans="2:13" s="57" customFormat="1" ht="14.45">
      <c r="B14" s="243"/>
      <c r="C14" s="244"/>
      <c r="D14" s="244"/>
      <c r="E14" s="244"/>
      <c r="F14" s="244"/>
      <c r="G14" s="244"/>
      <c r="H14" s="244"/>
      <c r="I14" s="244"/>
      <c r="J14" s="244"/>
      <c r="K14" s="244"/>
      <c r="L14" s="244"/>
      <c r="M14" s="245"/>
    </row>
    <row r="15" spans="2:13" s="57" customFormat="1" ht="14.45">
      <c r="B15" s="243"/>
      <c r="C15" s="244"/>
      <c r="D15" s="244"/>
      <c r="E15" s="244"/>
      <c r="F15" s="244"/>
      <c r="G15" s="244"/>
      <c r="H15" s="244"/>
      <c r="I15" s="244"/>
      <c r="J15" s="244"/>
      <c r="K15" s="244"/>
      <c r="L15" s="244"/>
      <c r="M15" s="245"/>
    </row>
    <row r="16" spans="2:13" s="57" customFormat="1" ht="14.45">
      <c r="B16" s="243"/>
      <c r="C16" s="244"/>
      <c r="D16" s="244"/>
      <c r="E16" s="244"/>
      <c r="F16" s="244"/>
      <c r="G16" s="244"/>
      <c r="H16" s="244"/>
      <c r="I16" s="244"/>
      <c r="J16" s="244"/>
      <c r="K16" s="244"/>
      <c r="L16" s="244"/>
      <c r="M16" s="245"/>
    </row>
    <row r="17" spans="2:13" s="57" customFormat="1" ht="14.45">
      <c r="B17" s="243"/>
      <c r="C17" s="244"/>
      <c r="D17" s="244"/>
      <c r="E17" s="244"/>
      <c r="F17" s="244"/>
      <c r="G17" s="244"/>
      <c r="H17" s="244"/>
      <c r="I17" s="244"/>
      <c r="J17" s="244"/>
      <c r="K17" s="244"/>
      <c r="L17" s="244"/>
      <c r="M17" s="245"/>
    </row>
    <row r="18" spans="2:13" s="57" customFormat="1" ht="14.45">
      <c r="B18" s="243"/>
      <c r="C18" s="244"/>
      <c r="D18" s="244"/>
      <c r="E18" s="244"/>
      <c r="F18" s="244"/>
      <c r="G18" s="244"/>
      <c r="H18" s="244"/>
      <c r="I18" s="244"/>
      <c r="J18" s="244"/>
      <c r="K18" s="244"/>
      <c r="L18" s="244"/>
      <c r="M18" s="245"/>
    </row>
    <row r="19" spans="2:13" s="57" customFormat="1" ht="14.45">
      <c r="B19" s="243"/>
      <c r="C19" s="244"/>
      <c r="D19" s="244"/>
      <c r="E19" s="244"/>
      <c r="F19" s="244"/>
      <c r="G19" s="244"/>
      <c r="H19" s="244"/>
      <c r="I19" s="244"/>
      <c r="J19" s="244"/>
      <c r="K19" s="244"/>
      <c r="L19" s="244"/>
      <c r="M19" s="245"/>
    </row>
    <row r="20" spans="2:13" s="57" customFormat="1" ht="14.45">
      <c r="B20" s="243"/>
      <c r="C20" s="244"/>
      <c r="D20" s="244"/>
      <c r="E20" s="244"/>
      <c r="F20" s="244"/>
      <c r="G20" s="244"/>
      <c r="H20" s="244"/>
      <c r="I20" s="244"/>
      <c r="J20" s="244"/>
      <c r="K20" s="244"/>
      <c r="L20" s="244"/>
      <c r="M20" s="245"/>
    </row>
    <row r="21" spans="2:13" s="57" customFormat="1" ht="14.45">
      <c r="B21" s="243"/>
      <c r="C21" s="244"/>
      <c r="D21" s="244"/>
      <c r="E21" s="244"/>
      <c r="F21" s="244"/>
      <c r="G21" s="244"/>
      <c r="H21" s="244"/>
      <c r="I21" s="244"/>
      <c r="J21" s="244"/>
      <c r="K21" s="244"/>
      <c r="L21" s="244"/>
      <c r="M21" s="245"/>
    </row>
    <row r="22" spans="2:13" s="57" customFormat="1" ht="14.45">
      <c r="B22" s="243"/>
      <c r="C22" s="244"/>
      <c r="D22" s="244"/>
      <c r="E22" s="244"/>
      <c r="F22" s="244"/>
      <c r="G22" s="244"/>
      <c r="H22" s="244"/>
      <c r="I22" s="244"/>
      <c r="J22" s="244"/>
      <c r="K22" s="244"/>
      <c r="L22" s="244"/>
      <c r="M22" s="245"/>
    </row>
    <row r="23" spans="2:13" s="57" customFormat="1" ht="14.45">
      <c r="B23" s="243"/>
      <c r="C23" s="244"/>
      <c r="D23" s="244"/>
      <c r="E23" s="244"/>
      <c r="F23" s="244"/>
      <c r="G23" s="244"/>
      <c r="H23" s="244"/>
      <c r="I23" s="244"/>
      <c r="J23" s="244"/>
      <c r="K23" s="244"/>
      <c r="L23" s="244"/>
      <c r="M23" s="245"/>
    </row>
    <row r="24" spans="2:13" s="57" customFormat="1" ht="14.45">
      <c r="B24" s="243"/>
      <c r="C24" s="244"/>
      <c r="D24" s="244"/>
      <c r="E24" s="244"/>
      <c r="F24" s="244"/>
      <c r="G24" s="244"/>
      <c r="H24" s="244"/>
      <c r="I24" s="244"/>
      <c r="J24" s="244"/>
      <c r="K24" s="244"/>
      <c r="L24" s="244"/>
      <c r="M24" s="245"/>
    </row>
    <row r="25" spans="2:13" s="57" customFormat="1" ht="14.45">
      <c r="B25" s="243"/>
      <c r="C25" s="244"/>
      <c r="D25" s="244"/>
      <c r="E25" s="244"/>
      <c r="F25" s="244"/>
      <c r="G25" s="244"/>
      <c r="H25" s="244"/>
      <c r="I25" s="244"/>
      <c r="J25" s="244"/>
      <c r="K25" s="244"/>
      <c r="L25" s="244"/>
      <c r="M25" s="245"/>
    </row>
    <row r="26" spans="2:13" s="57" customFormat="1" ht="14.45">
      <c r="B26" s="243"/>
      <c r="C26" s="244"/>
      <c r="D26" s="244"/>
      <c r="E26" s="244"/>
      <c r="F26" s="244"/>
      <c r="G26" s="244"/>
      <c r="H26" s="244"/>
      <c r="I26" s="244"/>
      <c r="J26" s="244"/>
      <c r="K26" s="244"/>
      <c r="L26" s="244"/>
      <c r="M26" s="245"/>
    </row>
    <row r="27" spans="2:13" s="57" customFormat="1" ht="14.45">
      <c r="B27" s="243"/>
      <c r="C27" s="244"/>
      <c r="D27" s="244"/>
      <c r="E27" s="244"/>
      <c r="F27" s="244"/>
      <c r="G27" s="244"/>
      <c r="H27" s="244"/>
      <c r="I27" s="244"/>
      <c r="J27" s="244"/>
      <c r="K27" s="244"/>
      <c r="L27" s="244"/>
      <c r="M27" s="245"/>
    </row>
    <row r="28" spans="2:13" s="57" customFormat="1" ht="14.45">
      <c r="B28" s="243"/>
      <c r="C28" s="244"/>
      <c r="D28" s="244"/>
      <c r="E28" s="244"/>
      <c r="F28" s="244"/>
      <c r="G28" s="244"/>
      <c r="H28" s="244"/>
      <c r="I28" s="244"/>
      <c r="J28" s="244"/>
      <c r="K28" s="244"/>
      <c r="L28" s="244"/>
      <c r="M28" s="245"/>
    </row>
    <row r="29" spans="2:13" s="57" customFormat="1" ht="14.45">
      <c r="B29" s="243"/>
      <c r="C29" s="244"/>
      <c r="D29" s="244"/>
      <c r="E29" s="244"/>
      <c r="F29" s="244"/>
      <c r="G29" s="244"/>
      <c r="H29" s="244"/>
      <c r="I29" s="244"/>
      <c r="J29" s="244"/>
      <c r="K29" s="244"/>
      <c r="L29" s="244"/>
      <c r="M29" s="245"/>
    </row>
    <row r="30" spans="2:13" s="57" customFormat="1" ht="14.45">
      <c r="B30" s="243"/>
      <c r="C30" s="244"/>
      <c r="D30" s="244"/>
      <c r="E30" s="244"/>
      <c r="F30" s="244"/>
      <c r="G30" s="244"/>
      <c r="H30" s="244"/>
      <c r="I30" s="244"/>
      <c r="J30" s="244"/>
      <c r="K30" s="244"/>
      <c r="L30" s="244"/>
      <c r="M30" s="245"/>
    </row>
    <row r="31" spans="2:13" s="57" customFormat="1" ht="14.45">
      <c r="B31" s="243"/>
      <c r="C31" s="244"/>
      <c r="D31" s="244"/>
      <c r="E31" s="244"/>
      <c r="F31" s="244"/>
      <c r="G31" s="244"/>
      <c r="H31" s="244"/>
      <c r="I31" s="244"/>
      <c r="J31" s="244"/>
      <c r="K31" s="244"/>
      <c r="L31" s="244"/>
      <c r="M31" s="245"/>
    </row>
    <row r="32" spans="2:13" s="57" customFormat="1" ht="14.45">
      <c r="B32" s="243"/>
      <c r="C32" s="244"/>
      <c r="D32" s="244"/>
      <c r="E32" s="244"/>
      <c r="F32" s="244"/>
      <c r="G32" s="244"/>
      <c r="H32" s="244"/>
      <c r="I32" s="244"/>
      <c r="J32" s="244"/>
      <c r="K32" s="244"/>
      <c r="L32" s="244"/>
      <c r="M32" s="245"/>
    </row>
    <row r="33" spans="2:13" s="57" customFormat="1" ht="14.45">
      <c r="B33" s="243"/>
      <c r="C33" s="244"/>
      <c r="D33" s="244"/>
      <c r="E33" s="244"/>
      <c r="F33" s="244"/>
      <c r="G33" s="244"/>
      <c r="H33" s="244"/>
      <c r="I33" s="244"/>
      <c r="J33" s="244"/>
      <c r="K33" s="244"/>
      <c r="L33" s="244"/>
      <c r="M33" s="245"/>
    </row>
    <row r="34" spans="2:13" s="57" customFormat="1" ht="14.45">
      <c r="B34" s="243"/>
      <c r="C34" s="244"/>
      <c r="D34" s="244"/>
      <c r="E34" s="244"/>
      <c r="F34" s="244"/>
      <c r="G34" s="244"/>
      <c r="H34" s="244"/>
      <c r="I34" s="244"/>
      <c r="J34" s="244"/>
      <c r="K34" s="244"/>
      <c r="L34" s="244"/>
      <c r="M34" s="245"/>
    </row>
    <row r="35" spans="2:13" s="57" customFormat="1" ht="14.45">
      <c r="B35" s="243"/>
      <c r="C35" s="244"/>
      <c r="D35" s="244"/>
      <c r="E35" s="244"/>
      <c r="F35" s="244"/>
      <c r="G35" s="244"/>
      <c r="H35" s="244"/>
      <c r="I35" s="244"/>
      <c r="J35" s="244"/>
      <c r="K35" s="244"/>
      <c r="L35" s="244"/>
      <c r="M35" s="245"/>
    </row>
    <row r="36" spans="2:13" s="57" customFormat="1" ht="14.45">
      <c r="B36" s="243"/>
      <c r="C36" s="244"/>
      <c r="D36" s="244"/>
      <c r="E36" s="244"/>
      <c r="F36" s="244"/>
      <c r="G36" s="244"/>
      <c r="H36" s="244"/>
      <c r="I36" s="244"/>
      <c r="J36" s="244"/>
      <c r="K36" s="244"/>
      <c r="L36" s="244"/>
      <c r="M36" s="245"/>
    </row>
    <row r="37" spans="2:13" s="57" customFormat="1" ht="14.45">
      <c r="B37" s="243"/>
      <c r="C37" s="244"/>
      <c r="D37" s="244"/>
      <c r="E37" s="244"/>
      <c r="F37" s="244"/>
      <c r="G37" s="244"/>
      <c r="H37" s="244"/>
      <c r="I37" s="244"/>
      <c r="J37" s="244"/>
      <c r="K37" s="244"/>
      <c r="L37" s="244"/>
      <c r="M37" s="245"/>
    </row>
    <row r="38" spans="2:13" s="57" customFormat="1" ht="14.45">
      <c r="B38" s="243"/>
      <c r="C38" s="244"/>
      <c r="D38" s="244"/>
      <c r="E38" s="244"/>
      <c r="F38" s="244"/>
      <c r="G38" s="244"/>
      <c r="H38" s="244"/>
      <c r="I38" s="244"/>
      <c r="J38" s="244"/>
      <c r="K38" s="244"/>
      <c r="L38" s="244"/>
      <c r="M38" s="245"/>
    </row>
    <row r="39" spans="2:13" s="57" customFormat="1" ht="14.45">
      <c r="B39" s="243"/>
      <c r="C39" s="244"/>
      <c r="D39" s="244"/>
      <c r="E39" s="244"/>
      <c r="F39" s="244"/>
      <c r="G39" s="244"/>
      <c r="H39" s="244"/>
      <c r="I39" s="244"/>
      <c r="J39" s="244"/>
      <c r="K39" s="244"/>
      <c r="L39" s="244"/>
      <c r="M39" s="245"/>
    </row>
    <row r="40" spans="2:13" s="57" customFormat="1" ht="14.45">
      <c r="B40" s="243"/>
      <c r="C40" s="244"/>
      <c r="D40" s="244"/>
      <c r="E40" s="244"/>
      <c r="F40" s="244"/>
      <c r="G40" s="244"/>
      <c r="H40" s="244"/>
      <c r="I40" s="244"/>
      <c r="J40" s="244"/>
      <c r="K40" s="244"/>
      <c r="L40" s="244"/>
      <c r="M40" s="245"/>
    </row>
    <row r="41" spans="2:13" s="57" customFormat="1" ht="15" thickBot="1">
      <c r="B41" s="246"/>
      <c r="C41" s="247"/>
      <c r="D41" s="247"/>
      <c r="E41" s="247"/>
      <c r="F41" s="247"/>
      <c r="G41" s="247"/>
      <c r="H41" s="247"/>
      <c r="I41" s="247"/>
      <c r="J41" s="247"/>
      <c r="K41" s="247"/>
      <c r="L41" s="247"/>
      <c r="M41" s="248"/>
    </row>
    <row r="42" spans="2:13" s="57" customFormat="1" ht="22.5" customHeight="1" thickBot="1">
      <c r="B42" s="232" t="s">
        <v>68</v>
      </c>
      <c r="C42" s="233"/>
      <c r="D42" s="233"/>
      <c r="E42" s="233"/>
      <c r="F42" s="233"/>
      <c r="G42" s="233"/>
      <c r="H42" s="233"/>
      <c r="I42" s="233"/>
      <c r="J42" s="233"/>
      <c r="K42" s="233"/>
      <c r="L42" s="233"/>
      <c r="M42" s="234"/>
    </row>
    <row r="43" spans="2:13" s="57" customFormat="1" ht="15" customHeight="1">
      <c r="B43" s="235" t="s">
        <v>69</v>
      </c>
      <c r="C43" s="226"/>
      <c r="D43" s="226"/>
      <c r="E43" s="226"/>
      <c r="F43" s="226"/>
      <c r="G43" s="226"/>
      <c r="H43" s="226"/>
      <c r="I43" s="226"/>
      <c r="J43" s="226"/>
      <c r="K43" s="226"/>
      <c r="L43" s="226"/>
      <c r="M43" s="236"/>
    </row>
    <row r="44" spans="2:13" s="57" customFormat="1" ht="14.45">
      <c r="B44" s="235"/>
      <c r="C44" s="226"/>
      <c r="D44" s="226"/>
      <c r="E44" s="226"/>
      <c r="F44" s="226"/>
      <c r="G44" s="226"/>
      <c r="H44" s="226"/>
      <c r="I44" s="226"/>
      <c r="J44" s="226"/>
      <c r="K44" s="226"/>
      <c r="L44" s="226"/>
      <c r="M44" s="236"/>
    </row>
    <row r="45" spans="2:13" s="57" customFormat="1" ht="14.45">
      <c r="B45" s="235"/>
      <c r="C45" s="226"/>
      <c r="D45" s="226"/>
      <c r="E45" s="226"/>
      <c r="F45" s="226"/>
      <c r="G45" s="226"/>
      <c r="H45" s="226"/>
      <c r="I45" s="226"/>
      <c r="J45" s="226"/>
      <c r="K45" s="226"/>
      <c r="L45" s="226"/>
      <c r="M45" s="236"/>
    </row>
    <row r="46" spans="2:13" s="57" customFormat="1" ht="14.45">
      <c r="B46" s="235"/>
      <c r="C46" s="226"/>
      <c r="D46" s="226"/>
      <c r="E46" s="226"/>
      <c r="F46" s="226"/>
      <c r="G46" s="226"/>
      <c r="H46" s="226"/>
      <c r="I46" s="226"/>
      <c r="J46" s="226"/>
      <c r="K46" s="226"/>
      <c r="L46" s="226"/>
      <c r="M46" s="236"/>
    </row>
    <row r="47" spans="2:13" s="57" customFormat="1" ht="14.45">
      <c r="B47" s="235"/>
      <c r="C47" s="226"/>
      <c r="D47" s="226"/>
      <c r="E47" s="226"/>
      <c r="F47" s="226"/>
      <c r="G47" s="226"/>
      <c r="H47" s="226"/>
      <c r="I47" s="226"/>
      <c r="J47" s="226"/>
      <c r="K47" s="226"/>
      <c r="L47" s="226"/>
      <c r="M47" s="236"/>
    </row>
    <row r="48" spans="2:13" s="57" customFormat="1" ht="14.45">
      <c r="B48" s="235"/>
      <c r="C48" s="226"/>
      <c r="D48" s="226"/>
      <c r="E48" s="226"/>
      <c r="F48" s="226"/>
      <c r="G48" s="226"/>
      <c r="H48" s="226"/>
      <c r="I48" s="226"/>
      <c r="J48" s="226"/>
      <c r="K48" s="226"/>
      <c r="L48" s="226"/>
      <c r="M48" s="236"/>
    </row>
    <row r="49" spans="2:13" s="57" customFormat="1" ht="14.45">
      <c r="B49" s="235"/>
      <c r="C49" s="226"/>
      <c r="D49" s="226"/>
      <c r="E49" s="226"/>
      <c r="F49" s="226"/>
      <c r="G49" s="226"/>
      <c r="H49" s="226"/>
      <c r="I49" s="226"/>
      <c r="J49" s="226"/>
      <c r="K49" s="226"/>
      <c r="L49" s="226"/>
      <c r="M49" s="236"/>
    </row>
    <row r="50" spans="2:13" s="57" customFormat="1" ht="14.45">
      <c r="B50" s="235"/>
      <c r="C50" s="226"/>
      <c r="D50" s="226"/>
      <c r="E50" s="226"/>
      <c r="F50" s="226"/>
      <c r="G50" s="226"/>
      <c r="H50" s="226"/>
      <c r="I50" s="226"/>
      <c r="J50" s="226"/>
      <c r="K50" s="226"/>
      <c r="L50" s="226"/>
      <c r="M50" s="236"/>
    </row>
    <row r="51" spans="2:13" s="57" customFormat="1" ht="14.45">
      <c r="B51" s="235"/>
      <c r="C51" s="226"/>
      <c r="D51" s="226"/>
      <c r="E51" s="226"/>
      <c r="F51" s="226"/>
      <c r="G51" s="226"/>
      <c r="H51" s="226"/>
      <c r="I51" s="226"/>
      <c r="J51" s="226"/>
      <c r="K51" s="226"/>
      <c r="L51" s="226"/>
      <c r="M51" s="236"/>
    </row>
    <row r="52" spans="2:13" s="57" customFormat="1" ht="14.45">
      <c r="B52" s="235"/>
      <c r="C52" s="226"/>
      <c r="D52" s="226"/>
      <c r="E52" s="226"/>
      <c r="F52" s="226"/>
      <c r="G52" s="226"/>
      <c r="H52" s="226"/>
      <c r="I52" s="226"/>
      <c r="J52" s="226"/>
      <c r="K52" s="226"/>
      <c r="L52" s="226"/>
      <c r="M52" s="236"/>
    </row>
    <row r="53" spans="2:13" s="57" customFormat="1" ht="15" thickBot="1">
      <c r="B53" s="58"/>
      <c r="C53" s="59"/>
      <c r="D53" s="59"/>
      <c r="E53" s="59"/>
      <c r="F53" s="59"/>
      <c r="G53" s="59"/>
      <c r="H53" s="59"/>
      <c r="I53" s="59"/>
      <c r="J53" s="59"/>
      <c r="K53" s="59"/>
      <c r="L53" s="59"/>
      <c r="M53" s="60"/>
    </row>
    <row r="54" spans="2:13" s="57" customFormat="1" ht="15" customHeight="1" thickBot="1">
      <c r="B54" s="237" t="s">
        <v>70</v>
      </c>
      <c r="C54" s="238"/>
      <c r="D54" s="238"/>
      <c r="E54" s="238"/>
      <c r="F54" s="238"/>
      <c r="G54" s="238"/>
      <c r="H54" s="238"/>
      <c r="I54" s="238"/>
      <c r="J54" s="238"/>
      <c r="K54" s="238"/>
      <c r="L54" s="238"/>
      <c r="M54" s="239"/>
    </row>
    <row r="55" spans="2:13" s="57" customFormat="1" ht="14.45">
      <c r="B55" s="222" t="s">
        <v>71</v>
      </c>
      <c r="C55" s="223"/>
      <c r="D55" s="223"/>
      <c r="E55" s="223"/>
      <c r="F55" s="223"/>
      <c r="G55" s="223"/>
      <c r="H55" s="223"/>
      <c r="I55" s="223"/>
      <c r="J55" s="223"/>
      <c r="K55" s="223"/>
      <c r="L55" s="223"/>
      <c r="M55" s="224"/>
    </row>
    <row r="56" spans="2:13" s="57" customFormat="1" ht="14.45">
      <c r="B56" s="225"/>
      <c r="C56" s="226"/>
      <c r="D56" s="226"/>
      <c r="E56" s="226"/>
      <c r="F56" s="226"/>
      <c r="G56" s="226"/>
      <c r="H56" s="226"/>
      <c r="I56" s="226"/>
      <c r="J56" s="226"/>
      <c r="K56" s="226"/>
      <c r="L56" s="226"/>
      <c r="M56" s="227"/>
    </row>
    <row r="57" spans="2:13" s="57" customFormat="1" ht="14.45">
      <c r="B57" s="225"/>
      <c r="C57" s="226"/>
      <c r="D57" s="226"/>
      <c r="E57" s="226"/>
      <c r="F57" s="226"/>
      <c r="G57" s="226"/>
      <c r="H57" s="226"/>
      <c r="I57" s="226"/>
      <c r="J57" s="226"/>
      <c r="K57" s="226"/>
      <c r="L57" s="226"/>
      <c r="M57" s="227"/>
    </row>
    <row r="58" spans="2:13" s="57" customFormat="1" ht="15" thickBot="1">
      <c r="B58" s="228"/>
      <c r="C58" s="229"/>
      <c r="D58" s="229"/>
      <c r="E58" s="229"/>
      <c r="F58" s="229"/>
      <c r="G58" s="229"/>
      <c r="H58" s="229"/>
      <c r="I58" s="229"/>
      <c r="J58" s="229"/>
      <c r="K58" s="229"/>
      <c r="L58" s="229"/>
      <c r="M58" s="230"/>
    </row>
    <row r="59" spans="2:13" s="57" customFormat="1" ht="16.149999999999999" thickBot="1">
      <c r="B59" s="212" t="s">
        <v>72</v>
      </c>
      <c r="C59" s="212"/>
      <c r="D59" s="212"/>
      <c r="E59" s="212"/>
      <c r="F59" s="212"/>
    </row>
    <row r="60" spans="2:13" s="57" customFormat="1" ht="14.45">
      <c r="B60" s="138"/>
      <c r="C60" s="213" t="s">
        <v>73</v>
      </c>
      <c r="D60" s="213"/>
      <c r="E60" s="213"/>
      <c r="F60" s="214"/>
    </row>
    <row r="61" spans="2:13" s="57" customFormat="1" ht="14.45">
      <c r="B61" s="139"/>
      <c r="C61" s="215" t="s">
        <v>74</v>
      </c>
      <c r="D61" s="215"/>
      <c r="E61" s="215"/>
      <c r="F61" s="216"/>
    </row>
    <row r="62" spans="2:13" s="57" customFormat="1" ht="14.45">
      <c r="B62" s="140"/>
      <c r="C62" s="217" t="s">
        <v>75</v>
      </c>
      <c r="D62" s="218"/>
      <c r="E62" s="218"/>
      <c r="F62" s="219"/>
    </row>
    <row r="63" spans="2:13" s="57" customFormat="1" ht="16.149999999999999" thickBot="1">
      <c r="B63" s="141"/>
      <c r="C63" s="220" t="s">
        <v>76</v>
      </c>
      <c r="D63" s="220"/>
      <c r="E63" s="220"/>
      <c r="F63" s="221"/>
    </row>
    <row r="64" spans="2:13" s="57" customFormat="1" ht="14.45"/>
    <row r="65" s="57" customFormat="1" ht="14.45"/>
    <row r="66" s="57" customFormat="1" ht="14.45"/>
    <row r="67" s="57" customFormat="1" ht="14.45"/>
    <row r="68" s="57" customFormat="1" ht="14.45"/>
    <row r="69" s="57" customFormat="1" ht="14.45"/>
    <row r="70" s="57" customFormat="1" ht="14.45"/>
    <row r="71" s="57" customFormat="1" ht="14.45"/>
    <row r="72" s="57" customFormat="1" ht="14.45"/>
  </sheetData>
  <mergeCells count="12">
    <mergeCell ref="B55:M58"/>
    <mergeCell ref="B2:M2"/>
    <mergeCell ref="B4:M4"/>
    <mergeCell ref="B42:M42"/>
    <mergeCell ref="B43:M52"/>
    <mergeCell ref="B54:M54"/>
    <mergeCell ref="B5:M41"/>
    <mergeCell ref="B59:F59"/>
    <mergeCell ref="C60:F60"/>
    <mergeCell ref="C61:F61"/>
    <mergeCell ref="C62:F62"/>
    <mergeCell ref="C63:F63"/>
  </mergeCells>
  <pageMargins left="0.7" right="0.7" top="0.75" bottom="0.75" header="0.3" footer="0.3"/>
  <pageSetup paperSize="8" scale="66" fitToHeight="0" orientation="portrait" r:id="rId1"/>
  <headerFooter>
    <oddHeader>&amp;LRAG consultation June 2020&amp;CTable: &amp;A</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zoomScale="80" zoomScaleNormal="80" workbookViewId="0"/>
  </sheetViews>
  <sheetFormatPr defaultColWidth="9.140625" defaultRowHeight="13.15" zeroHeight="1"/>
  <cols>
    <col min="1" max="1" width="1.7109375" style="9" customWidth="1"/>
    <col min="2" max="2" width="29.28515625" style="9" customWidth="1"/>
    <col min="3" max="3" width="90" style="9" customWidth="1"/>
    <col min="4" max="4" width="29.7109375" style="9" customWidth="1"/>
    <col min="5" max="5" width="28.28515625" style="9" customWidth="1"/>
    <col min="6" max="6" width="9.140625" style="9"/>
    <col min="7" max="8" width="9.140625" style="9" customWidth="1"/>
    <col min="9" max="16384" width="9.140625" style="9"/>
  </cols>
  <sheetData>
    <row r="1" spans="1:14"/>
    <row r="2" spans="1:14" s="12" customFormat="1" ht="45" customHeight="1">
      <c r="A2" s="10"/>
      <c r="B2" s="44" t="s">
        <v>77</v>
      </c>
      <c r="C2" s="44"/>
      <c r="D2" s="44"/>
      <c r="E2" s="44"/>
      <c r="F2" s="44"/>
      <c r="G2" s="9"/>
      <c r="H2" s="9"/>
      <c r="I2" s="9"/>
      <c r="J2" s="9"/>
      <c r="K2" s="9"/>
      <c r="L2" s="9"/>
      <c r="M2" s="9"/>
      <c r="N2" s="9"/>
    </row>
    <row r="3" spans="1:14" ht="14.45" thickBot="1">
      <c r="B3" s="14"/>
      <c r="C3" s="14"/>
      <c r="D3" s="14"/>
      <c r="E3" s="14"/>
      <c r="F3" s="14"/>
      <c r="G3" s="14"/>
      <c r="H3" s="14"/>
    </row>
    <row r="4" spans="1:14" s="12" customFormat="1" ht="17.25" customHeight="1" thickBot="1">
      <c r="A4" s="11"/>
      <c r="B4" s="134" t="s">
        <v>18</v>
      </c>
      <c r="C4" s="43" t="s">
        <v>78</v>
      </c>
      <c r="D4" s="133" t="str">
        <f>INDEX(Lists!$D$5:$D$23, MATCH(Validation!$B$4, Lists!$C$5:$C$23, 0))</f>
        <v>WSH</v>
      </c>
      <c r="E4" s="133" t="str">
        <f>INDEX(Lists!$E$5:$E$23, MATCH(Validation!$B$4, Lists!$C$5:$C$23, 0))</f>
        <v>WaSC</v>
      </c>
      <c r="F4" s="41"/>
      <c r="G4" s="14"/>
      <c r="H4" s="14"/>
      <c r="I4" s="41"/>
      <c r="J4" s="41"/>
      <c r="K4" s="41"/>
      <c r="L4" s="41"/>
      <c r="M4" s="41"/>
    </row>
    <row r="5" spans="1:14" s="12" customFormat="1" ht="21.6">
      <c r="B5" s="41"/>
      <c r="C5" s="41"/>
      <c r="D5" s="41"/>
      <c r="E5" s="42"/>
      <c r="F5" s="41"/>
      <c r="G5" s="41"/>
      <c r="H5" s="41"/>
      <c r="I5" s="41"/>
      <c r="J5" s="41"/>
      <c r="K5" s="41"/>
      <c r="L5" s="41"/>
      <c r="M5" s="41"/>
    </row>
    <row r="6" spans="1:14" s="12" customFormat="1" ht="22.15" customHeight="1" thickBot="1">
      <c r="B6" s="249" t="s">
        <v>79</v>
      </c>
      <c r="C6" s="249"/>
      <c r="D6" s="249"/>
      <c r="E6" s="249"/>
      <c r="F6" s="41"/>
      <c r="G6" s="41"/>
      <c r="H6" s="41"/>
      <c r="I6" s="41"/>
      <c r="J6" s="41"/>
      <c r="K6" s="41"/>
      <c r="L6" s="41"/>
      <c r="M6" s="41"/>
    </row>
    <row r="7" spans="1:14" ht="15" thickBot="1">
      <c r="B7" s="47"/>
      <c r="C7" s="48" t="s">
        <v>80</v>
      </c>
      <c r="D7" s="49" t="s">
        <v>81</v>
      </c>
      <c r="E7" s="50" t="s">
        <v>82</v>
      </c>
    </row>
    <row r="8" spans="1:14" ht="14.45">
      <c r="B8" s="45" t="s">
        <v>83</v>
      </c>
      <c r="C8" s="51" t="s">
        <v>84</v>
      </c>
      <c r="D8" s="52" t="str">
        <f>IF($B$4="Select company","",IF((SUM('1. Proportional'!BA10:CI25))&gt;0,"Review validation checks on sheet","No issues identified"))</f>
        <v>No issues identified</v>
      </c>
      <c r="E8" s="53"/>
    </row>
    <row r="9" spans="1:14" ht="14.45">
      <c r="B9" s="46" t="s">
        <v>85</v>
      </c>
      <c r="C9" s="51" t="s">
        <v>86</v>
      </c>
      <c r="D9" s="54" t="str">
        <f>IF($B$4="Select company","",IF((SUM('2. In full'!BA10:CI25))&gt;0,"Review validation checks on sheet","No issues identified"))</f>
        <v>No issues identified</v>
      </c>
      <c r="E9" s="55"/>
    </row>
    <row r="10" spans="1:14"/>
    <row r="11" spans="1:14"/>
    <row r="12" spans="1:14"/>
  </sheetData>
  <mergeCells count="1">
    <mergeCell ref="B6:E6"/>
  </mergeCells>
  <conditionalFormatting sqref="D8:D9">
    <cfRule type="cellIs" dxfId="24" priority="2" operator="equal">
      <formula>"Review validation checks on sheet"</formula>
    </cfRule>
  </conditionalFormatting>
  <conditionalFormatting sqref="D8:D9">
    <cfRule type="containsBlanks" dxfId="23" priority="1">
      <formula>LEN(TRIM(D8))=0</formula>
    </cfRule>
  </conditionalFormatting>
  <hyperlinks>
    <hyperlink ref="B8" location="'1. Proportional'!A1" display="1. Proportional" xr:uid="{53C46C34-F955-47BC-91EA-BC7BBFDD1C81}"/>
    <hyperlink ref="B9" location="'2. In full'!A1" display="2. In full" xr:uid="{471C40E4-8D4D-421A-9FFD-5F9EF62F1FFB}"/>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265235C-CE35-431F-856C-5B54AFEB06C0}">
          <x14:formula1>
            <xm:f>Lists!$C$5:$C$23</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5DD0F-51AF-441E-921C-10BD92429FC5}">
  <dimension ref="A1:AE48"/>
  <sheetViews>
    <sheetView topLeftCell="A22" zoomScale="80" zoomScaleNormal="80" workbookViewId="0"/>
  </sheetViews>
  <sheetFormatPr defaultColWidth="9.140625" defaultRowHeight="24.6" zeroHeight="1"/>
  <cols>
    <col min="1" max="1" width="1.7109375" style="135" customWidth="1"/>
    <col min="2" max="2" width="10.7109375" style="135" customWidth="1"/>
    <col min="3" max="3" width="63" style="136" customWidth="1"/>
    <col min="4" max="4" width="7.42578125" style="135" customWidth="1"/>
    <col min="5" max="5" width="5.42578125" style="135" customWidth="1"/>
    <col min="6" max="6" width="15.28515625" style="135" customWidth="1"/>
    <col min="7" max="9" width="13.28515625" style="135" customWidth="1"/>
    <col min="10" max="10" width="14.5703125" style="135" customWidth="1"/>
    <col min="11" max="12" width="13.28515625" style="135" customWidth="1"/>
    <col min="13" max="13" width="9.140625" style="9"/>
    <col min="14" max="14" width="15.28515625" style="135" customWidth="1"/>
    <col min="15" max="17" width="13.28515625" style="135" customWidth="1"/>
    <col min="18" max="18" width="14.5703125" style="135" customWidth="1"/>
    <col min="19" max="20" width="13.28515625" style="135" customWidth="1"/>
    <col min="21" max="16384" width="9.140625" style="9"/>
  </cols>
  <sheetData>
    <row r="1" spans="1:31" ht="23.45">
      <c r="A1" s="118" t="s">
        <v>87</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row>
    <row r="2" spans="1:31" ht="15.6">
      <c r="A2" s="125"/>
      <c r="B2" s="125"/>
      <c r="C2" s="125"/>
      <c r="D2" s="125"/>
      <c r="E2" s="125"/>
      <c r="F2" s="125"/>
      <c r="G2" s="125"/>
      <c r="H2" s="125"/>
      <c r="I2" s="125"/>
      <c r="J2" s="125"/>
      <c r="K2" s="125"/>
      <c r="L2" s="125"/>
      <c r="M2" s="125"/>
      <c r="N2" s="125"/>
      <c r="O2" s="125"/>
      <c r="P2" s="125"/>
      <c r="Q2" s="125"/>
      <c r="R2" s="125"/>
      <c r="S2" s="125"/>
      <c r="T2" s="125"/>
    </row>
    <row r="3" spans="1:31" ht="15.6">
      <c r="A3" s="125"/>
      <c r="B3" s="132"/>
      <c r="C3" s="125"/>
      <c r="D3" s="125"/>
      <c r="E3" s="125"/>
      <c r="F3" s="125"/>
      <c r="G3" s="125"/>
      <c r="H3" s="125"/>
      <c r="I3" s="125"/>
      <c r="J3" s="125"/>
      <c r="K3" s="125"/>
      <c r="L3" s="125"/>
      <c r="M3" s="125"/>
      <c r="N3" s="125"/>
      <c r="O3" s="125"/>
      <c r="P3" s="125"/>
      <c r="Q3" s="125"/>
      <c r="R3" s="125"/>
      <c r="S3" s="125"/>
      <c r="T3" s="125"/>
    </row>
    <row r="4" spans="1:31" ht="15.6">
      <c r="A4" s="125"/>
      <c r="B4" s="132"/>
      <c r="C4" s="125"/>
      <c r="D4" s="125"/>
      <c r="E4" s="125"/>
      <c r="F4" s="125"/>
      <c r="G4" s="125"/>
      <c r="H4" s="125"/>
      <c r="I4" s="125"/>
      <c r="J4" s="125"/>
      <c r="K4" s="125"/>
      <c r="L4" s="125"/>
      <c r="M4" s="125"/>
      <c r="N4" s="125"/>
      <c r="O4" s="125"/>
      <c r="P4" s="125"/>
      <c r="Q4" s="125"/>
      <c r="R4" s="125"/>
      <c r="S4" s="125"/>
      <c r="T4" s="125"/>
    </row>
    <row r="5" spans="1:31" ht="15.6">
      <c r="A5" s="125"/>
      <c r="B5" s="132"/>
      <c r="C5" s="125"/>
      <c r="D5" s="125"/>
      <c r="E5" s="125"/>
      <c r="F5" s="125"/>
      <c r="G5" s="125"/>
      <c r="H5" s="125"/>
      <c r="I5" s="125"/>
      <c r="J5" s="125"/>
      <c r="K5" s="125"/>
      <c r="L5" s="125"/>
      <c r="M5" s="125"/>
      <c r="N5" s="125"/>
      <c r="O5" s="125"/>
      <c r="P5" s="125"/>
      <c r="Q5" s="125"/>
      <c r="R5" s="125"/>
      <c r="S5" s="125"/>
      <c r="T5" s="125"/>
    </row>
    <row r="6" spans="1:31" ht="15.6">
      <c r="A6" s="125"/>
      <c r="B6" s="125"/>
      <c r="C6" s="131"/>
      <c r="D6" s="130"/>
      <c r="E6" s="130"/>
      <c r="F6" s="130"/>
      <c r="G6" s="130"/>
      <c r="H6" s="130"/>
      <c r="I6" s="130"/>
      <c r="J6" s="130"/>
      <c r="K6" s="130"/>
      <c r="L6" s="130"/>
      <c r="N6" s="130"/>
      <c r="O6" s="130"/>
      <c r="P6" s="130"/>
      <c r="Q6" s="130"/>
      <c r="R6" s="130"/>
      <c r="S6" s="130"/>
      <c r="T6" s="130"/>
    </row>
    <row r="7" spans="1:31" ht="16.149999999999999" thickBot="1">
      <c r="A7" s="125"/>
      <c r="B7" s="125"/>
      <c r="C7" s="131"/>
      <c r="D7" s="130"/>
      <c r="E7" s="130"/>
      <c r="F7" s="130"/>
      <c r="G7" s="130"/>
      <c r="H7" s="130"/>
      <c r="I7" s="130"/>
      <c r="J7" s="130"/>
      <c r="K7" s="130"/>
      <c r="L7" s="130"/>
      <c r="N7" s="130"/>
      <c r="O7" s="130"/>
      <c r="P7" s="130"/>
      <c r="Q7" s="130"/>
      <c r="R7" s="130"/>
      <c r="S7" s="130"/>
      <c r="T7" s="130"/>
    </row>
    <row r="8" spans="1:31" ht="16.899999999999999" thickTop="1" thickBot="1">
      <c r="A8" s="125"/>
      <c r="B8" s="125"/>
      <c r="C8" s="131"/>
      <c r="D8" s="130"/>
      <c r="E8" s="130"/>
      <c r="F8" s="266" t="s">
        <v>88</v>
      </c>
      <c r="G8" s="264"/>
      <c r="H8" s="264"/>
      <c r="I8" s="264"/>
      <c r="J8" s="264"/>
      <c r="K8" s="264"/>
      <c r="L8" s="265"/>
      <c r="M8" s="127"/>
      <c r="N8" s="264" t="s">
        <v>89</v>
      </c>
      <c r="O8" s="264"/>
      <c r="P8" s="264"/>
      <c r="Q8" s="264"/>
      <c r="R8" s="264"/>
      <c r="S8" s="264"/>
      <c r="T8" s="265"/>
    </row>
    <row r="9" spans="1:31" ht="16.149999999999999" thickTop="1">
      <c r="A9" s="125"/>
      <c r="B9" s="258" t="s">
        <v>90</v>
      </c>
      <c r="C9" s="260" t="s">
        <v>91</v>
      </c>
      <c r="D9" s="262" t="s">
        <v>92</v>
      </c>
      <c r="E9" s="256" t="s">
        <v>93</v>
      </c>
      <c r="F9" s="254" t="s">
        <v>94</v>
      </c>
      <c r="G9" s="267" t="s">
        <v>95</v>
      </c>
      <c r="H9" s="256"/>
      <c r="I9" s="256" t="s">
        <v>96</v>
      </c>
      <c r="J9" s="262" t="s">
        <v>97</v>
      </c>
      <c r="K9" s="262" t="s">
        <v>98</v>
      </c>
      <c r="L9" s="250" t="s">
        <v>99</v>
      </c>
      <c r="M9" s="127"/>
      <c r="N9" s="254" t="s">
        <v>94</v>
      </c>
      <c r="O9" s="267" t="s">
        <v>95</v>
      </c>
      <c r="P9" s="256"/>
      <c r="Q9" s="256" t="s">
        <v>96</v>
      </c>
      <c r="R9" s="262" t="s">
        <v>97</v>
      </c>
      <c r="S9" s="262" t="s">
        <v>98</v>
      </c>
      <c r="T9" s="250" t="s">
        <v>99</v>
      </c>
    </row>
    <row r="10" spans="1:31" ht="31.9" thickBot="1">
      <c r="A10" s="125"/>
      <c r="B10" s="259"/>
      <c r="C10" s="261"/>
      <c r="D10" s="263"/>
      <c r="E10" s="257"/>
      <c r="F10" s="255"/>
      <c r="G10" s="86" t="s">
        <v>100</v>
      </c>
      <c r="H10" s="86" t="s">
        <v>101</v>
      </c>
      <c r="I10" s="257"/>
      <c r="J10" s="263"/>
      <c r="K10" s="263"/>
      <c r="L10" s="251"/>
      <c r="M10" s="127"/>
      <c r="N10" s="255"/>
      <c r="O10" s="86" t="s">
        <v>100</v>
      </c>
      <c r="P10" s="86" t="s">
        <v>101</v>
      </c>
      <c r="Q10" s="257"/>
      <c r="R10" s="263"/>
      <c r="S10" s="263"/>
      <c r="T10" s="251"/>
    </row>
    <row r="11" spans="1:31" ht="16.899999999999999" thickTop="1" thickBot="1">
      <c r="A11" s="125"/>
      <c r="B11" s="129"/>
      <c r="C11" s="128"/>
      <c r="D11" s="128"/>
      <c r="E11" s="128"/>
      <c r="F11" s="128"/>
      <c r="G11" s="128"/>
      <c r="H11" s="128"/>
      <c r="I11" s="128"/>
      <c r="J11" s="128"/>
      <c r="K11" s="128"/>
      <c r="L11" s="128"/>
      <c r="N11" s="128"/>
      <c r="O11" s="128"/>
      <c r="P11" s="128"/>
      <c r="Q11" s="128"/>
      <c r="R11" s="128"/>
      <c r="S11" s="128"/>
      <c r="T11" s="128"/>
    </row>
    <row r="12" spans="1:31" ht="16.899999999999999" thickTop="1" thickBot="1">
      <c r="A12" s="125"/>
      <c r="B12" s="252" t="s">
        <v>102</v>
      </c>
      <c r="C12" s="253"/>
      <c r="D12" s="75"/>
      <c r="E12" s="124"/>
      <c r="F12" s="123"/>
      <c r="G12" s="123"/>
      <c r="H12" s="123"/>
      <c r="I12" s="122"/>
      <c r="J12" s="122"/>
      <c r="K12" s="122"/>
      <c r="L12" s="121"/>
      <c r="N12" s="123"/>
      <c r="O12" s="123"/>
      <c r="P12" s="123"/>
      <c r="Q12" s="122"/>
      <c r="R12" s="122"/>
      <c r="S12" s="122"/>
      <c r="T12" s="121"/>
    </row>
    <row r="13" spans="1:31" ht="16.149999999999999" thickTop="1">
      <c r="A13" s="125"/>
      <c r="B13" s="87">
        <v>1</v>
      </c>
      <c r="C13" s="88" t="s">
        <v>103</v>
      </c>
      <c r="D13" s="70" t="s">
        <v>104</v>
      </c>
      <c r="E13" s="106">
        <v>1</v>
      </c>
      <c r="F13" s="111">
        <v>0.4</v>
      </c>
      <c r="G13" s="111">
        <v>0</v>
      </c>
      <c r="H13" s="111">
        <v>0</v>
      </c>
      <c r="I13" s="111">
        <v>0.6</v>
      </c>
      <c r="J13" s="111">
        <v>0</v>
      </c>
      <c r="K13" s="111">
        <v>0</v>
      </c>
      <c r="L13" s="112">
        <f>IFERROR(SUM(F13:K13), 0)</f>
        <v>1</v>
      </c>
      <c r="M13" s="126"/>
      <c r="N13" s="115">
        <v>1</v>
      </c>
      <c r="O13" s="111">
        <v>0</v>
      </c>
      <c r="P13" s="111">
        <v>0</v>
      </c>
      <c r="Q13" s="111">
        <v>1</v>
      </c>
      <c r="R13" s="111">
        <v>0</v>
      </c>
      <c r="S13" s="111">
        <v>0</v>
      </c>
      <c r="T13" s="112">
        <f>IFERROR(SUM(N13:S13), 0)</f>
        <v>2</v>
      </c>
    </row>
    <row r="14" spans="1:31" ht="16.149999999999999" thickBot="1">
      <c r="A14" s="125"/>
      <c r="B14" s="89">
        <v>2</v>
      </c>
      <c r="C14" s="90" t="s">
        <v>105</v>
      </c>
      <c r="D14" s="91" t="s">
        <v>104</v>
      </c>
      <c r="E14" s="107">
        <v>1</v>
      </c>
      <c r="F14" s="113">
        <v>0</v>
      </c>
      <c r="G14" s="113">
        <v>0</v>
      </c>
      <c r="H14" s="113">
        <v>0</v>
      </c>
      <c r="I14" s="113">
        <v>0</v>
      </c>
      <c r="J14" s="113">
        <v>0</v>
      </c>
      <c r="K14" s="113">
        <v>0</v>
      </c>
      <c r="L14" s="114">
        <f>IFERROR(SUM(F14:K14), 0)</f>
        <v>0</v>
      </c>
      <c r="M14" s="126"/>
      <c r="N14" s="116">
        <v>0</v>
      </c>
      <c r="O14" s="113">
        <v>0</v>
      </c>
      <c r="P14" s="113">
        <v>0</v>
      </c>
      <c r="Q14" s="113">
        <v>0</v>
      </c>
      <c r="R14" s="113">
        <v>0</v>
      </c>
      <c r="S14" s="113">
        <v>0</v>
      </c>
      <c r="T14" s="114">
        <f>IFERROR(SUM(N14:S14), 0)</f>
        <v>0</v>
      </c>
    </row>
    <row r="15" spans="1:31" ht="16.149999999999999" thickTop="1">
      <c r="A15" s="125"/>
      <c r="B15" s="125"/>
      <c r="C15" s="125"/>
      <c r="D15" s="125"/>
      <c r="E15" s="125"/>
      <c r="F15" s="125"/>
      <c r="G15" s="125"/>
      <c r="H15" s="125"/>
      <c r="I15" s="125"/>
      <c r="J15" s="125"/>
      <c r="K15" s="125"/>
      <c r="L15" s="125"/>
      <c r="M15" s="125"/>
      <c r="N15" s="125"/>
      <c r="O15" s="125"/>
      <c r="P15" s="125"/>
      <c r="Q15" s="125"/>
      <c r="R15" s="125"/>
      <c r="S15" s="125"/>
      <c r="T15" s="125"/>
    </row>
    <row r="16" spans="1:31" ht="15.6">
      <c r="A16" s="125"/>
      <c r="B16" s="125"/>
      <c r="C16" s="125"/>
      <c r="D16" s="125"/>
      <c r="E16" s="125"/>
      <c r="F16" s="125"/>
      <c r="G16" s="125"/>
      <c r="H16" s="125"/>
      <c r="I16" s="125"/>
      <c r="J16" s="125"/>
      <c r="K16" s="125"/>
      <c r="L16" s="125"/>
      <c r="M16" s="125"/>
      <c r="N16" s="125"/>
      <c r="O16" s="125"/>
      <c r="P16" s="125"/>
      <c r="Q16" s="125"/>
      <c r="R16" s="125"/>
      <c r="S16" s="125"/>
      <c r="T16" s="125"/>
    </row>
    <row r="17" spans="1:31" ht="23.45">
      <c r="A17" s="117" t="s">
        <v>106</v>
      </c>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row>
    <row r="18" spans="1:31" ht="15.6">
      <c r="A18" s="125"/>
      <c r="B18" s="125"/>
      <c r="C18" s="125"/>
      <c r="D18" s="125"/>
      <c r="E18" s="125"/>
      <c r="F18" s="125"/>
      <c r="G18" s="125"/>
      <c r="H18" s="125"/>
      <c r="I18" s="125"/>
      <c r="J18" s="125"/>
      <c r="K18" s="125"/>
      <c r="L18" s="125"/>
      <c r="M18" s="125"/>
      <c r="N18" s="125"/>
      <c r="O18" s="125"/>
      <c r="P18" s="125"/>
      <c r="Q18" s="125"/>
      <c r="R18" s="125"/>
      <c r="S18" s="125"/>
      <c r="T18" s="125"/>
    </row>
    <row r="19" spans="1:31" ht="15.6">
      <c r="A19" s="125"/>
      <c r="B19" s="125"/>
      <c r="C19" s="125"/>
      <c r="D19" s="125"/>
      <c r="E19" s="125"/>
      <c r="F19" s="125"/>
      <c r="G19" s="125"/>
      <c r="H19" s="125"/>
      <c r="I19" s="125"/>
      <c r="J19" s="125"/>
      <c r="K19" s="125"/>
      <c r="L19" s="125"/>
      <c r="M19" s="125"/>
      <c r="N19" s="125"/>
      <c r="O19" s="125"/>
      <c r="P19" s="125"/>
      <c r="Q19" s="125"/>
      <c r="R19" s="125"/>
      <c r="S19" s="125"/>
      <c r="T19" s="125"/>
    </row>
    <row r="20" spans="1:31" ht="17.25" customHeight="1">
      <c r="A20" s="125"/>
      <c r="B20" s="125"/>
      <c r="C20" s="125"/>
      <c r="D20" s="125"/>
      <c r="E20" s="125"/>
      <c r="F20" s="125"/>
      <c r="G20" s="125"/>
      <c r="H20" s="125"/>
      <c r="I20" s="125"/>
      <c r="J20" s="125"/>
      <c r="K20" s="125"/>
      <c r="L20" s="125"/>
      <c r="M20" s="125"/>
      <c r="N20" s="125"/>
      <c r="O20" s="125"/>
      <c r="P20" s="125"/>
      <c r="Q20" s="125"/>
      <c r="R20" s="125"/>
      <c r="S20" s="125"/>
      <c r="T20" s="125"/>
    </row>
    <row r="21" spans="1:31" ht="15.6">
      <c r="A21" s="125"/>
      <c r="B21" s="125"/>
      <c r="C21" s="125"/>
      <c r="D21" s="125"/>
      <c r="E21" s="125"/>
      <c r="F21" s="125"/>
      <c r="G21" s="125"/>
      <c r="H21" s="125"/>
      <c r="I21" s="125"/>
      <c r="J21" s="125"/>
      <c r="K21" s="125"/>
      <c r="L21" s="125"/>
      <c r="M21" s="125"/>
      <c r="N21" s="125"/>
      <c r="O21" s="125"/>
      <c r="P21" s="125"/>
      <c r="Q21" s="125"/>
      <c r="R21" s="125"/>
      <c r="S21" s="125"/>
      <c r="T21" s="125"/>
    </row>
    <row r="22" spans="1:31" ht="15.6">
      <c r="A22" s="125"/>
      <c r="B22" s="125"/>
      <c r="C22" s="125"/>
      <c r="D22" s="125"/>
      <c r="E22" s="125"/>
      <c r="F22" s="125"/>
      <c r="G22" s="125"/>
      <c r="H22" s="125"/>
      <c r="I22" s="125"/>
      <c r="J22" s="125"/>
      <c r="K22" s="125"/>
      <c r="L22" s="125"/>
      <c r="M22" s="125"/>
      <c r="N22" s="125"/>
      <c r="O22" s="125"/>
      <c r="P22" s="125"/>
      <c r="Q22" s="125"/>
      <c r="R22" s="125"/>
      <c r="S22" s="125"/>
      <c r="T22" s="125"/>
    </row>
    <row r="23" spans="1:31" ht="15.6">
      <c r="A23" s="125"/>
      <c r="B23" s="125"/>
      <c r="C23" s="125"/>
      <c r="D23" s="125"/>
      <c r="E23" s="125"/>
      <c r="F23" s="125"/>
      <c r="G23" s="125"/>
      <c r="H23" s="125"/>
      <c r="I23" s="125"/>
      <c r="J23" s="125"/>
      <c r="K23" s="125"/>
      <c r="L23" s="125"/>
      <c r="M23" s="120"/>
      <c r="N23" s="125"/>
      <c r="O23" s="125"/>
      <c r="P23" s="125"/>
      <c r="Q23" s="125"/>
      <c r="R23" s="125"/>
      <c r="S23" s="125"/>
      <c r="T23" s="125"/>
    </row>
    <row r="24" spans="1:31" ht="16.149999999999999" thickBot="1">
      <c r="A24" s="125"/>
      <c r="B24" s="125"/>
      <c r="C24" s="125"/>
      <c r="D24" s="125"/>
      <c r="E24" s="125"/>
      <c r="F24" s="125"/>
      <c r="G24" s="125"/>
      <c r="H24" s="125"/>
      <c r="I24" s="125"/>
      <c r="J24" s="125"/>
      <c r="K24" s="125"/>
      <c r="L24" s="125"/>
      <c r="M24" s="120"/>
      <c r="N24" s="125"/>
      <c r="O24" s="125"/>
      <c r="P24" s="125"/>
      <c r="Q24" s="125"/>
      <c r="R24" s="125"/>
      <c r="S24" s="125"/>
      <c r="T24" s="125"/>
    </row>
    <row r="25" spans="1:31" ht="17.25" customHeight="1" thickTop="1" thickBot="1">
      <c r="A25" s="125"/>
      <c r="B25" s="125"/>
      <c r="C25" s="131"/>
      <c r="D25" s="130"/>
      <c r="E25" s="130"/>
      <c r="F25" s="266" t="s">
        <v>107</v>
      </c>
      <c r="G25" s="264"/>
      <c r="H25" s="264"/>
      <c r="I25" s="264"/>
      <c r="J25" s="264"/>
      <c r="K25" s="264"/>
      <c r="L25" s="265"/>
      <c r="M25" s="137"/>
      <c r="N25" s="266" t="s">
        <v>108</v>
      </c>
      <c r="O25" s="264"/>
      <c r="P25" s="264"/>
      <c r="Q25" s="264"/>
      <c r="R25" s="264"/>
      <c r="S25" s="264"/>
      <c r="T25" s="265"/>
    </row>
    <row r="26" spans="1:31" ht="16.5" customHeight="1" thickTop="1">
      <c r="A26" s="125"/>
      <c r="B26" s="258" t="s">
        <v>90</v>
      </c>
      <c r="C26" s="260" t="s">
        <v>91</v>
      </c>
      <c r="D26" s="262" t="s">
        <v>92</v>
      </c>
      <c r="E26" s="256" t="s">
        <v>93</v>
      </c>
      <c r="F26" s="254" t="s">
        <v>94</v>
      </c>
      <c r="G26" s="267" t="s">
        <v>95</v>
      </c>
      <c r="H26" s="256"/>
      <c r="I26" s="256" t="s">
        <v>96</v>
      </c>
      <c r="J26" s="262" t="s">
        <v>97</v>
      </c>
      <c r="K26" s="262" t="s">
        <v>98</v>
      </c>
      <c r="L26" s="250" t="s">
        <v>99</v>
      </c>
      <c r="M26" s="137"/>
      <c r="N26" s="254" t="s">
        <v>94</v>
      </c>
      <c r="O26" s="267" t="s">
        <v>95</v>
      </c>
      <c r="P26" s="256"/>
      <c r="Q26" s="256" t="s">
        <v>96</v>
      </c>
      <c r="R26" s="262" t="s">
        <v>97</v>
      </c>
      <c r="S26" s="262" t="s">
        <v>98</v>
      </c>
      <c r="T26" s="250" t="s">
        <v>99</v>
      </c>
    </row>
    <row r="27" spans="1:31" ht="33.75" customHeight="1" thickBot="1">
      <c r="A27" s="125"/>
      <c r="B27" s="259"/>
      <c r="C27" s="261"/>
      <c r="D27" s="263"/>
      <c r="E27" s="257"/>
      <c r="F27" s="255"/>
      <c r="G27" s="86" t="s">
        <v>100</v>
      </c>
      <c r="H27" s="86" t="s">
        <v>101</v>
      </c>
      <c r="I27" s="257"/>
      <c r="J27" s="263"/>
      <c r="K27" s="263"/>
      <c r="L27" s="251"/>
      <c r="M27" s="137"/>
      <c r="N27" s="255"/>
      <c r="O27" s="86" t="s">
        <v>100</v>
      </c>
      <c r="P27" s="86" t="s">
        <v>101</v>
      </c>
      <c r="Q27" s="257"/>
      <c r="R27" s="263"/>
      <c r="S27" s="263"/>
      <c r="T27" s="251"/>
    </row>
    <row r="28" spans="1:31" ht="16.899999999999999" thickTop="1" thickBot="1">
      <c r="A28" s="125"/>
      <c r="B28" s="129"/>
      <c r="C28" s="128"/>
      <c r="D28" s="128"/>
      <c r="E28" s="128"/>
      <c r="F28" s="128"/>
      <c r="G28" s="128"/>
      <c r="H28" s="128"/>
      <c r="I28" s="128"/>
      <c r="J28" s="128"/>
      <c r="K28" s="128"/>
      <c r="L28" s="128"/>
      <c r="M28" s="120"/>
      <c r="N28" s="128"/>
      <c r="O28" s="128"/>
      <c r="P28" s="128"/>
      <c r="Q28" s="128"/>
      <c r="R28" s="128"/>
      <c r="S28" s="128"/>
      <c r="T28" s="128"/>
    </row>
    <row r="29" spans="1:31" ht="16.899999999999999" thickTop="1" thickBot="1">
      <c r="A29" s="125"/>
      <c r="B29" s="252" t="s">
        <v>102</v>
      </c>
      <c r="C29" s="253"/>
      <c r="D29" s="124"/>
      <c r="E29" s="124"/>
      <c r="F29" s="123"/>
      <c r="G29" s="123"/>
      <c r="H29" s="123"/>
      <c r="I29" s="122"/>
      <c r="J29" s="122"/>
      <c r="K29" s="122"/>
      <c r="L29" s="121"/>
      <c r="M29" s="120"/>
      <c r="N29" s="123"/>
      <c r="O29" s="123"/>
      <c r="P29" s="123"/>
      <c r="Q29" s="122"/>
      <c r="R29" s="122"/>
      <c r="S29" s="122"/>
      <c r="T29" s="121"/>
    </row>
    <row r="30" spans="1:31" ht="16.149999999999999" thickTop="1">
      <c r="A30" s="125"/>
      <c r="B30" s="87">
        <v>1</v>
      </c>
      <c r="C30" s="88" t="s">
        <v>103</v>
      </c>
      <c r="D30" s="70" t="s">
        <v>104</v>
      </c>
      <c r="E30" s="106">
        <v>1</v>
      </c>
      <c r="F30" s="111">
        <v>0</v>
      </c>
      <c r="G30" s="111">
        <v>0</v>
      </c>
      <c r="H30" s="111">
        <v>0</v>
      </c>
      <c r="I30" s="111">
        <v>0</v>
      </c>
      <c r="J30" s="111">
        <v>0</v>
      </c>
      <c r="K30" s="111">
        <v>0</v>
      </c>
      <c r="L30" s="112">
        <f>IFERROR(SUM(F30:K30), 0)</f>
        <v>0</v>
      </c>
      <c r="M30" s="119"/>
      <c r="N30" s="115">
        <v>0</v>
      </c>
      <c r="O30" s="111">
        <v>0</v>
      </c>
      <c r="P30" s="111">
        <v>0</v>
      </c>
      <c r="Q30" s="111">
        <v>0</v>
      </c>
      <c r="R30" s="111">
        <v>0</v>
      </c>
      <c r="S30" s="111">
        <v>0</v>
      </c>
      <c r="T30" s="112">
        <f>IFERROR(SUM(N30:S30), 0)</f>
        <v>0</v>
      </c>
    </row>
    <row r="31" spans="1:31" ht="16.149999999999999" thickBot="1">
      <c r="A31" s="125"/>
      <c r="B31" s="89">
        <v>2</v>
      </c>
      <c r="C31" s="90" t="s">
        <v>105</v>
      </c>
      <c r="D31" s="91" t="s">
        <v>104</v>
      </c>
      <c r="E31" s="107">
        <v>1</v>
      </c>
      <c r="F31" s="113">
        <v>0.4</v>
      </c>
      <c r="G31" s="113">
        <v>0</v>
      </c>
      <c r="H31" s="113">
        <v>0</v>
      </c>
      <c r="I31" s="113">
        <v>0</v>
      </c>
      <c r="J31" s="113">
        <v>0.6</v>
      </c>
      <c r="K31" s="113">
        <v>0</v>
      </c>
      <c r="L31" s="114">
        <f>IFERROR(SUM(F31:K31), 0)</f>
        <v>1</v>
      </c>
      <c r="M31" s="119"/>
      <c r="N31" s="116">
        <v>1</v>
      </c>
      <c r="O31" s="113">
        <v>0</v>
      </c>
      <c r="P31" s="113">
        <v>0</v>
      </c>
      <c r="Q31" s="113">
        <v>0</v>
      </c>
      <c r="R31" s="113">
        <v>1</v>
      </c>
      <c r="S31" s="113">
        <v>0</v>
      </c>
      <c r="T31" s="114">
        <f>IFERROR(SUM(N31:S31), 0)</f>
        <v>2</v>
      </c>
    </row>
    <row r="32" spans="1:31" ht="16.149999999999999" thickTop="1">
      <c r="A32" s="125"/>
      <c r="B32" s="125"/>
      <c r="C32" s="125"/>
      <c r="D32" s="125"/>
      <c r="E32" s="125"/>
      <c r="F32" s="125"/>
      <c r="G32" s="125"/>
      <c r="H32" s="125"/>
      <c r="I32" s="125"/>
      <c r="J32" s="125"/>
      <c r="K32" s="125"/>
      <c r="L32" s="125"/>
      <c r="M32" s="120"/>
      <c r="N32" s="125"/>
      <c r="O32" s="125"/>
      <c r="P32" s="125"/>
      <c r="Q32" s="125"/>
      <c r="R32" s="125"/>
      <c r="S32" s="125"/>
      <c r="T32" s="125"/>
    </row>
    <row r="33" spans="1:20" ht="15.6">
      <c r="A33" s="125"/>
      <c r="B33" s="125"/>
      <c r="C33" s="125"/>
      <c r="D33" s="125"/>
      <c r="E33" s="125"/>
      <c r="F33" s="125"/>
      <c r="G33" s="125"/>
      <c r="H33" s="125"/>
      <c r="I33" s="125"/>
      <c r="J33" s="125"/>
      <c r="K33" s="125"/>
      <c r="L33" s="125"/>
      <c r="M33" s="120"/>
      <c r="N33" s="125"/>
      <c r="O33" s="125"/>
      <c r="P33" s="125"/>
      <c r="Q33" s="125"/>
      <c r="R33" s="125"/>
      <c r="S33" s="125"/>
      <c r="T33" s="125"/>
    </row>
    <row r="34" spans="1:20" ht="15.6">
      <c r="A34" s="125"/>
      <c r="B34" s="125"/>
      <c r="C34" s="125"/>
      <c r="D34" s="125"/>
      <c r="E34" s="125"/>
      <c r="F34" s="125"/>
      <c r="G34" s="125"/>
      <c r="H34" s="125"/>
      <c r="I34" s="125"/>
      <c r="J34" s="125"/>
      <c r="K34" s="125"/>
      <c r="L34" s="125"/>
      <c r="M34" s="120"/>
      <c r="N34" s="125"/>
      <c r="O34" s="125"/>
      <c r="P34" s="125"/>
      <c r="Q34" s="125"/>
      <c r="R34" s="125"/>
      <c r="S34" s="125"/>
      <c r="T34" s="125"/>
    </row>
    <row r="35" spans="1:20" ht="15.6">
      <c r="A35" s="125"/>
      <c r="B35" s="125"/>
      <c r="C35" s="125"/>
      <c r="D35" s="125"/>
      <c r="E35" s="125"/>
      <c r="F35" s="125"/>
      <c r="G35" s="125"/>
      <c r="H35" s="125"/>
      <c r="I35" s="125"/>
      <c r="J35" s="125"/>
      <c r="K35" s="125"/>
      <c r="L35" s="125"/>
      <c r="M35" s="120"/>
      <c r="N35" s="125"/>
      <c r="O35" s="125"/>
      <c r="P35" s="125"/>
      <c r="Q35" s="125"/>
      <c r="R35" s="125"/>
      <c r="S35" s="125"/>
      <c r="T35" s="125"/>
    </row>
    <row r="36" spans="1:20" ht="15.6">
      <c r="A36" s="125"/>
      <c r="B36" s="125"/>
      <c r="C36" s="125"/>
      <c r="D36" s="125"/>
      <c r="E36" s="125"/>
      <c r="F36" s="125"/>
      <c r="G36" s="125"/>
      <c r="H36" s="125"/>
      <c r="I36" s="125"/>
      <c r="J36" s="125"/>
      <c r="K36" s="125"/>
      <c r="L36" s="125"/>
      <c r="M36" s="125"/>
      <c r="N36" s="125"/>
      <c r="O36" s="125"/>
      <c r="P36" s="125"/>
      <c r="Q36" s="125"/>
      <c r="R36" s="125"/>
      <c r="S36" s="125"/>
      <c r="T36" s="125"/>
    </row>
    <row r="37" spans="1:20" ht="15.6">
      <c r="A37" s="125"/>
      <c r="B37" s="125"/>
      <c r="C37" s="125"/>
      <c r="D37" s="125"/>
      <c r="E37" s="125"/>
      <c r="F37" s="125"/>
      <c r="G37" s="125"/>
      <c r="H37" s="125"/>
      <c r="I37" s="125"/>
      <c r="J37" s="125"/>
      <c r="K37" s="125"/>
      <c r="L37" s="125"/>
      <c r="M37" s="125"/>
      <c r="N37" s="125"/>
      <c r="O37" s="125"/>
      <c r="P37" s="125"/>
      <c r="Q37" s="125"/>
      <c r="R37" s="125"/>
      <c r="S37" s="125"/>
      <c r="T37" s="125"/>
    </row>
    <row r="38" spans="1:20" ht="15.6">
      <c r="A38" s="125"/>
      <c r="B38" s="125"/>
      <c r="C38" s="125"/>
      <c r="D38" s="125"/>
      <c r="E38" s="125"/>
      <c r="F38" s="125"/>
      <c r="G38" s="125"/>
      <c r="H38" s="125"/>
      <c r="I38" s="125"/>
      <c r="J38" s="125"/>
      <c r="K38" s="125"/>
      <c r="L38" s="125"/>
      <c r="M38" s="125"/>
      <c r="N38" s="125"/>
      <c r="O38" s="125"/>
      <c r="P38" s="125"/>
      <c r="Q38" s="125"/>
      <c r="R38" s="125"/>
      <c r="S38" s="125"/>
      <c r="T38" s="125"/>
    </row>
    <row r="39" spans="1:20" ht="16.149999999999999" thickBot="1">
      <c r="A39" s="125"/>
      <c r="B39" s="125"/>
      <c r="C39" s="125"/>
      <c r="D39" s="125"/>
      <c r="E39" s="125"/>
      <c r="F39" s="125"/>
      <c r="G39" s="125"/>
      <c r="H39" s="125"/>
      <c r="I39" s="125"/>
      <c r="J39" s="125"/>
      <c r="K39" s="125"/>
      <c r="L39" s="125"/>
      <c r="M39" s="125"/>
      <c r="N39" s="125"/>
      <c r="O39" s="125"/>
      <c r="P39" s="125"/>
      <c r="Q39" s="125"/>
      <c r="R39" s="125"/>
      <c r="S39" s="125"/>
      <c r="T39" s="125"/>
    </row>
    <row r="40" spans="1:20" ht="17.25" customHeight="1" thickTop="1" thickBot="1">
      <c r="A40" s="125"/>
      <c r="B40" s="125"/>
      <c r="C40" s="131"/>
      <c r="D40" s="130"/>
      <c r="E40" s="130"/>
      <c r="F40" s="266" t="s">
        <v>109</v>
      </c>
      <c r="G40" s="264"/>
      <c r="H40" s="264"/>
      <c r="I40" s="264"/>
      <c r="J40" s="264"/>
      <c r="K40" s="264"/>
      <c r="L40" s="265"/>
      <c r="M40" s="137"/>
      <c r="N40" s="266" t="s">
        <v>110</v>
      </c>
      <c r="O40" s="264"/>
      <c r="P40" s="264"/>
      <c r="Q40" s="264"/>
      <c r="R40" s="264"/>
      <c r="S40" s="264"/>
      <c r="T40" s="265"/>
    </row>
    <row r="41" spans="1:20" ht="16.5" customHeight="1" thickTop="1">
      <c r="A41" s="125"/>
      <c r="B41" s="258" t="s">
        <v>90</v>
      </c>
      <c r="C41" s="260" t="s">
        <v>91</v>
      </c>
      <c r="D41" s="262" t="s">
        <v>92</v>
      </c>
      <c r="E41" s="256" t="s">
        <v>93</v>
      </c>
      <c r="F41" s="254" t="s">
        <v>94</v>
      </c>
      <c r="G41" s="267" t="s">
        <v>95</v>
      </c>
      <c r="H41" s="256"/>
      <c r="I41" s="256" t="s">
        <v>96</v>
      </c>
      <c r="J41" s="262" t="s">
        <v>97</v>
      </c>
      <c r="K41" s="262" t="s">
        <v>98</v>
      </c>
      <c r="L41" s="250" t="s">
        <v>99</v>
      </c>
      <c r="M41" s="137"/>
      <c r="N41" s="254" t="s">
        <v>94</v>
      </c>
      <c r="O41" s="267" t="s">
        <v>95</v>
      </c>
      <c r="P41" s="256"/>
      <c r="Q41" s="256" t="s">
        <v>96</v>
      </c>
      <c r="R41" s="262" t="s">
        <v>97</v>
      </c>
      <c r="S41" s="262" t="s">
        <v>98</v>
      </c>
      <c r="T41" s="250" t="s">
        <v>99</v>
      </c>
    </row>
    <row r="42" spans="1:20" ht="33.75" customHeight="1" thickBot="1">
      <c r="A42" s="125"/>
      <c r="B42" s="259"/>
      <c r="C42" s="261"/>
      <c r="D42" s="263"/>
      <c r="E42" s="257"/>
      <c r="F42" s="255"/>
      <c r="G42" s="86" t="s">
        <v>100</v>
      </c>
      <c r="H42" s="86" t="s">
        <v>101</v>
      </c>
      <c r="I42" s="257"/>
      <c r="J42" s="263"/>
      <c r="K42" s="263"/>
      <c r="L42" s="251"/>
      <c r="M42" s="137"/>
      <c r="N42" s="255"/>
      <c r="O42" s="86" t="s">
        <v>100</v>
      </c>
      <c r="P42" s="86" t="s">
        <v>101</v>
      </c>
      <c r="Q42" s="257"/>
      <c r="R42" s="263"/>
      <c r="S42" s="263"/>
      <c r="T42" s="251"/>
    </row>
    <row r="43" spans="1:20" ht="16.899999999999999" thickTop="1" thickBot="1">
      <c r="A43" s="125"/>
      <c r="B43" s="129"/>
      <c r="C43" s="128"/>
      <c r="D43" s="128"/>
      <c r="E43" s="128"/>
      <c r="F43" s="128"/>
      <c r="G43" s="128"/>
      <c r="H43" s="128"/>
      <c r="I43" s="128"/>
      <c r="J43" s="128"/>
      <c r="K43" s="128"/>
      <c r="L43" s="128"/>
      <c r="M43" s="120"/>
      <c r="N43" s="128"/>
      <c r="O43" s="128"/>
      <c r="P43" s="128"/>
      <c r="Q43" s="128"/>
      <c r="R43" s="128"/>
      <c r="S43" s="128"/>
      <c r="T43" s="128"/>
    </row>
    <row r="44" spans="1:20" ht="16.899999999999999" thickTop="1" thickBot="1">
      <c r="A44" s="125"/>
      <c r="B44" s="252" t="s">
        <v>102</v>
      </c>
      <c r="C44" s="253"/>
      <c r="D44" s="124"/>
      <c r="E44" s="124"/>
      <c r="F44" s="123"/>
      <c r="G44" s="123"/>
      <c r="H44" s="123"/>
      <c r="I44" s="122"/>
      <c r="J44" s="122"/>
      <c r="K44" s="122"/>
      <c r="L44" s="121"/>
      <c r="M44" s="120"/>
      <c r="N44" s="123"/>
      <c r="O44" s="123"/>
      <c r="P44" s="123"/>
      <c r="Q44" s="122"/>
      <c r="R44" s="122"/>
      <c r="S44" s="122"/>
      <c r="T44" s="121"/>
    </row>
    <row r="45" spans="1:20" ht="16.149999999999999" thickTop="1">
      <c r="A45" s="125"/>
      <c r="B45" s="87">
        <v>1</v>
      </c>
      <c r="C45" s="88" t="s">
        <v>103</v>
      </c>
      <c r="D45" s="70" t="s">
        <v>104</v>
      </c>
      <c r="E45" s="106">
        <v>1</v>
      </c>
      <c r="F45" s="111">
        <v>1</v>
      </c>
      <c r="G45" s="111">
        <v>0</v>
      </c>
      <c r="H45" s="111">
        <v>0</v>
      </c>
      <c r="I45" s="111">
        <v>0</v>
      </c>
      <c r="J45" s="111">
        <v>0</v>
      </c>
      <c r="K45" s="111">
        <v>0</v>
      </c>
      <c r="L45" s="112">
        <f>IFERROR(SUM(F45:K45), 0)</f>
        <v>1</v>
      </c>
      <c r="M45" s="119"/>
      <c r="N45" s="115">
        <v>1</v>
      </c>
      <c r="O45" s="111">
        <v>0</v>
      </c>
      <c r="P45" s="111">
        <v>0</v>
      </c>
      <c r="Q45" s="111">
        <v>0</v>
      </c>
      <c r="R45" s="111">
        <v>0</v>
      </c>
      <c r="S45" s="111">
        <v>0</v>
      </c>
      <c r="T45" s="112">
        <f>IFERROR(SUM(N45:S45), 0)</f>
        <v>1</v>
      </c>
    </row>
    <row r="46" spans="1:20" ht="16.149999999999999" thickBot="1">
      <c r="A46" s="125"/>
      <c r="B46" s="89">
        <v>2</v>
      </c>
      <c r="C46" s="90" t="s">
        <v>105</v>
      </c>
      <c r="D46" s="91" t="s">
        <v>104</v>
      </c>
      <c r="E46" s="107">
        <v>1</v>
      </c>
      <c r="F46" s="113">
        <v>0</v>
      </c>
      <c r="G46" s="113">
        <v>0</v>
      </c>
      <c r="H46" s="113">
        <v>0</v>
      </c>
      <c r="I46" s="113">
        <v>0</v>
      </c>
      <c r="J46" s="113">
        <v>0</v>
      </c>
      <c r="K46" s="113">
        <v>0</v>
      </c>
      <c r="L46" s="114">
        <f>IFERROR(SUM(F46:K46), 0)</f>
        <v>0</v>
      </c>
      <c r="M46" s="119"/>
      <c r="N46" s="116">
        <v>0</v>
      </c>
      <c r="O46" s="113">
        <v>0</v>
      </c>
      <c r="P46" s="113">
        <v>0</v>
      </c>
      <c r="Q46" s="113">
        <v>0</v>
      </c>
      <c r="R46" s="113">
        <v>0</v>
      </c>
      <c r="S46" s="113">
        <v>0</v>
      </c>
      <c r="T46" s="114">
        <f>IFERROR(SUM(N46:S46), 0)</f>
        <v>0</v>
      </c>
    </row>
    <row r="47" spans="1:20" ht="25.15" thickTop="1"/>
    <row r="48" spans="1:20"/>
  </sheetData>
  <mergeCells count="57">
    <mergeCell ref="B44:C44"/>
    <mergeCell ref="F40:L40"/>
    <mergeCell ref="N40:T40"/>
    <mergeCell ref="B41:B42"/>
    <mergeCell ref="C41:C42"/>
    <mergeCell ref="D41:D42"/>
    <mergeCell ref="E41:E42"/>
    <mergeCell ref="F41:F42"/>
    <mergeCell ref="G41:H41"/>
    <mergeCell ref="I41:I42"/>
    <mergeCell ref="J41:J42"/>
    <mergeCell ref="K41:K42"/>
    <mergeCell ref="L41:L42"/>
    <mergeCell ref="N41:N42"/>
    <mergeCell ref="O41:P41"/>
    <mergeCell ref="Q41:Q42"/>
    <mergeCell ref="R41:R42"/>
    <mergeCell ref="T9:T10"/>
    <mergeCell ref="L9:L10"/>
    <mergeCell ref="S9:S10"/>
    <mergeCell ref="T26:T27"/>
    <mergeCell ref="S41:S42"/>
    <mergeCell ref="T41:T42"/>
    <mergeCell ref="R26:R27"/>
    <mergeCell ref="F25:L25"/>
    <mergeCell ref="G26:H26"/>
    <mergeCell ref="I26:I27"/>
    <mergeCell ref="J26:J27"/>
    <mergeCell ref="N25:T25"/>
    <mergeCell ref="O26:P26"/>
    <mergeCell ref="S26:S27"/>
    <mergeCell ref="K26:K27"/>
    <mergeCell ref="B12:C12"/>
    <mergeCell ref="N8:T8"/>
    <mergeCell ref="F8:L8"/>
    <mergeCell ref="B9:B10"/>
    <mergeCell ref="C9:C10"/>
    <mergeCell ref="D9:D10"/>
    <mergeCell ref="E9:E10"/>
    <mergeCell ref="F9:F10"/>
    <mergeCell ref="G9:H9"/>
    <mergeCell ref="I9:I10"/>
    <mergeCell ref="J9:J10"/>
    <mergeCell ref="K9:K10"/>
    <mergeCell ref="N9:N10"/>
    <mergeCell ref="O9:P9"/>
    <mergeCell ref="Q9:Q10"/>
    <mergeCell ref="R9:R10"/>
    <mergeCell ref="L26:L27"/>
    <mergeCell ref="B29:C29"/>
    <mergeCell ref="N26:N27"/>
    <mergeCell ref="Q26:Q27"/>
    <mergeCell ref="B26:B27"/>
    <mergeCell ref="C26:C27"/>
    <mergeCell ref="D26:D27"/>
    <mergeCell ref="E26:E27"/>
    <mergeCell ref="F26:F27"/>
  </mergeCells>
  <dataValidations count="1">
    <dataValidation type="custom" allowBlank="1" showErrorMessage="1" errorTitle="Input Error" error="Please enter a numeric value." sqref="F13:K14 N13:S14 F30:K31 N30:S31 F45:K46 N45:S46" xr:uid="{723D3D1F-78B0-47E1-8459-078C7B18C1BD}">
      <formula1>ISNUMBER(F13)</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B6F96-4480-4810-AA51-C8254A539D54}">
  <sheetPr>
    <pageSetUpPr fitToPage="1"/>
  </sheetPr>
  <dimension ref="B1:CT49"/>
  <sheetViews>
    <sheetView showGridLines="0" topLeftCell="A3" zoomScale="80" zoomScaleNormal="80" zoomScaleSheetLayoutView="100" workbookViewId="0">
      <selection activeCell="F14" sqref="F14:K14"/>
    </sheetView>
  </sheetViews>
  <sheetFormatPr defaultColWidth="9.140625" defaultRowHeight="24.6" zeroHeight="1"/>
  <cols>
    <col min="1" max="1" width="1.7109375" style="61" customWidth="1"/>
    <col min="2" max="2" width="10.7109375" style="61" customWidth="1"/>
    <col min="3" max="3" width="63" style="62" customWidth="1"/>
    <col min="4" max="4" width="7.42578125" style="61" customWidth="1"/>
    <col min="5" max="5" width="5.42578125" style="61" customWidth="1"/>
    <col min="6" max="7" width="15.28515625" style="61" customWidth="1"/>
    <col min="8" max="10" width="13.28515625" style="61" customWidth="1"/>
    <col min="11" max="11" width="14.5703125" style="61" customWidth="1"/>
    <col min="12" max="13" width="13.28515625" style="61" customWidth="1"/>
    <col min="14" max="15" width="15.28515625" style="61" customWidth="1"/>
    <col min="16" max="18" width="13.28515625" style="61" customWidth="1"/>
    <col min="19" max="19" width="14.5703125" style="61" customWidth="1"/>
    <col min="20" max="21" width="13.28515625" style="61" customWidth="1"/>
    <col min="22" max="23" width="15.28515625" style="61" customWidth="1"/>
    <col min="24" max="26" width="13.28515625" style="61" customWidth="1"/>
    <col min="27" max="27" width="14.5703125" style="61" customWidth="1"/>
    <col min="28" max="29" width="13.28515625" style="61" customWidth="1"/>
    <col min="30" max="31" width="15.28515625" style="61" customWidth="1"/>
    <col min="32" max="34" width="13.28515625" style="61" customWidth="1"/>
    <col min="35" max="35" width="14.5703125" style="61" customWidth="1"/>
    <col min="36" max="37" width="13.28515625" style="61" customWidth="1"/>
    <col min="38" max="39" width="15.28515625" style="61" customWidth="1"/>
    <col min="40" max="42" width="13.28515625" style="61" customWidth="1"/>
    <col min="43" max="43" width="14.5703125" style="61" customWidth="1"/>
    <col min="44" max="45" width="13.28515625" style="61" customWidth="1"/>
    <col min="46" max="46" width="3" style="61" customWidth="1"/>
    <col min="47" max="47" width="1.7109375" style="61" customWidth="1"/>
    <col min="48" max="48" width="28.42578125" style="61" customWidth="1"/>
    <col min="49" max="50" width="1.7109375" style="61" customWidth="1"/>
    <col min="51" max="51" width="26.7109375" style="61" customWidth="1"/>
    <col min="52" max="52" width="1.7109375" style="61" customWidth="1"/>
    <col min="53" max="55" width="9.140625" style="61" hidden="1" customWidth="1"/>
    <col min="56" max="56" width="11.28515625" style="61" hidden="1" customWidth="1"/>
    <col min="57" max="57" width="9.140625" style="61" hidden="1" customWidth="1"/>
    <col min="58" max="58" width="11.28515625" style="61" hidden="1" customWidth="1"/>
    <col min="59" max="61" width="9.140625" style="61" hidden="1" customWidth="1"/>
    <col min="62" max="62" width="11.28515625" style="61" hidden="1" customWidth="1"/>
    <col min="63" max="63" width="9.140625" style="61" hidden="1" customWidth="1"/>
    <col min="64" max="64" width="11.28515625" style="61" hidden="1" customWidth="1"/>
    <col min="65" max="65" width="9.140625" style="61" hidden="1" customWidth="1"/>
    <col min="66" max="68" width="11.28515625" style="61" hidden="1" customWidth="1"/>
    <col min="69" max="69" width="9.140625" style="61" hidden="1" customWidth="1"/>
    <col min="70" max="70" width="11.28515625" style="61" hidden="1" customWidth="1"/>
    <col min="71" max="71" width="9.140625" style="61" hidden="1" customWidth="1"/>
    <col min="72" max="76" width="11.28515625" style="61" hidden="1" customWidth="1"/>
    <col min="77" max="77" width="9.140625" style="61" hidden="1" customWidth="1"/>
    <col min="78" max="78" width="11.28515625" style="61" hidden="1" customWidth="1"/>
    <col min="79" max="79" width="9.140625" style="61" hidden="1" customWidth="1"/>
    <col min="80" max="82" width="11.28515625" style="61" hidden="1" customWidth="1"/>
    <col min="83" max="83" width="9.140625" style="61" hidden="1" customWidth="1"/>
    <col min="84" max="87" width="11.28515625" style="61" hidden="1" customWidth="1"/>
    <col min="88" max="88" width="1.7109375" style="61" hidden="1" customWidth="1"/>
    <col min="89" max="89" width="1.7109375" style="61" customWidth="1"/>
    <col min="90" max="90" width="61.140625" style="61" customWidth="1"/>
    <col min="91" max="92" width="15.28515625" style="61" customWidth="1"/>
    <col min="93" max="95" width="13.28515625" style="61" customWidth="1"/>
    <col min="96" max="96" width="14.5703125" style="61" customWidth="1"/>
    <col min="97" max="98" width="13.28515625" style="61" customWidth="1"/>
    <col min="99" max="16384" width="9.140625" style="61"/>
  </cols>
  <sheetData>
    <row r="1" spans="2:98" s="79" customFormat="1" ht="36">
      <c r="B1" s="80" t="s">
        <v>88</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2:98" s="79" customFormat="1" ht="33" customHeight="1">
      <c r="B2" s="80" t="str">
        <f>Validation!B4</f>
        <v>Dŵr Cymru</v>
      </c>
    </row>
    <row r="3" spans="2:98" s="63" customFormat="1" ht="45" customHeight="1">
      <c r="B3" s="7" t="s">
        <v>111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X3" s="66"/>
      <c r="AY3" s="8" t="s">
        <v>112</v>
      </c>
      <c r="AZ3" s="66"/>
      <c r="CJ3" s="66"/>
      <c r="CL3" s="297"/>
      <c r="CM3" s="297"/>
      <c r="CN3" s="297"/>
      <c r="CO3" s="297"/>
      <c r="CP3" s="297"/>
      <c r="CQ3" s="297"/>
      <c r="CR3" s="297"/>
      <c r="CS3" s="297"/>
      <c r="CT3" s="297"/>
    </row>
    <row r="4" spans="2:98" s="63" customFormat="1" ht="14.25" customHeight="1" thickBot="1">
      <c r="C4" s="78"/>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X4" s="66"/>
      <c r="AZ4" s="66"/>
      <c r="CJ4" s="66"/>
      <c r="CL4" s="77"/>
      <c r="CM4" s="77"/>
      <c r="CN4" s="77"/>
      <c r="CO4" s="77"/>
      <c r="CP4" s="77"/>
    </row>
    <row r="5" spans="2:98" s="63" customFormat="1" ht="16.899999999999999" thickTop="1" thickBot="1">
      <c r="C5" s="78"/>
      <c r="D5" s="77"/>
      <c r="E5" s="77"/>
      <c r="F5" s="300" t="s">
        <v>113</v>
      </c>
      <c r="G5" s="301"/>
      <c r="H5" s="301"/>
      <c r="I5" s="301"/>
      <c r="J5" s="301"/>
      <c r="K5" s="301"/>
      <c r="L5" s="301"/>
      <c r="M5" s="302"/>
      <c r="N5" s="300" t="s">
        <v>114</v>
      </c>
      <c r="O5" s="301"/>
      <c r="P5" s="301"/>
      <c r="Q5" s="301"/>
      <c r="R5" s="301"/>
      <c r="S5" s="301"/>
      <c r="T5" s="301"/>
      <c r="U5" s="302"/>
      <c r="V5" s="300" t="s">
        <v>115</v>
      </c>
      <c r="W5" s="301"/>
      <c r="X5" s="301"/>
      <c r="Y5" s="301"/>
      <c r="Z5" s="301"/>
      <c r="AA5" s="301"/>
      <c r="AB5" s="301"/>
      <c r="AC5" s="302"/>
      <c r="AD5" s="300" t="s">
        <v>116</v>
      </c>
      <c r="AE5" s="301"/>
      <c r="AF5" s="301"/>
      <c r="AG5" s="301"/>
      <c r="AH5" s="301"/>
      <c r="AI5" s="301"/>
      <c r="AJ5" s="301"/>
      <c r="AK5" s="302"/>
      <c r="AL5" s="300" t="s">
        <v>117</v>
      </c>
      <c r="AM5" s="301"/>
      <c r="AN5" s="301"/>
      <c r="AO5" s="301"/>
      <c r="AP5" s="301"/>
      <c r="AQ5" s="301"/>
      <c r="AR5" s="301"/>
      <c r="AS5" s="302"/>
      <c r="AT5" s="77"/>
      <c r="AX5" s="66"/>
      <c r="AZ5" s="66"/>
      <c r="CJ5" s="66"/>
      <c r="CL5" s="77"/>
      <c r="CM5" s="77"/>
      <c r="CN5" s="77"/>
      <c r="CO5" s="77"/>
      <c r="CP5" s="77"/>
    </row>
    <row r="6" spans="2:98" s="63" customFormat="1" ht="33.950000000000003" customHeight="1" thickTop="1">
      <c r="B6" s="258" t="s">
        <v>90</v>
      </c>
      <c r="C6" s="260" t="s">
        <v>91</v>
      </c>
      <c r="D6" s="262" t="s">
        <v>92</v>
      </c>
      <c r="E6" s="256" t="s">
        <v>93</v>
      </c>
      <c r="F6" s="267" t="s">
        <v>94</v>
      </c>
      <c r="G6" s="256"/>
      <c r="H6" s="267" t="s">
        <v>118</v>
      </c>
      <c r="I6" s="256"/>
      <c r="J6" s="256" t="s">
        <v>96</v>
      </c>
      <c r="K6" s="262" t="s">
        <v>97</v>
      </c>
      <c r="L6" s="262" t="s">
        <v>98</v>
      </c>
      <c r="M6" s="250" t="s">
        <v>99</v>
      </c>
      <c r="N6" s="267" t="s">
        <v>94</v>
      </c>
      <c r="O6" s="256"/>
      <c r="P6" s="267" t="s">
        <v>118</v>
      </c>
      <c r="Q6" s="256"/>
      <c r="R6" s="256" t="s">
        <v>96</v>
      </c>
      <c r="S6" s="262" t="s">
        <v>97</v>
      </c>
      <c r="T6" s="262" t="s">
        <v>98</v>
      </c>
      <c r="U6" s="250" t="s">
        <v>99</v>
      </c>
      <c r="V6" s="267" t="s">
        <v>94</v>
      </c>
      <c r="W6" s="256"/>
      <c r="X6" s="267" t="s">
        <v>118</v>
      </c>
      <c r="Y6" s="256"/>
      <c r="Z6" s="256" t="s">
        <v>96</v>
      </c>
      <c r="AA6" s="262" t="s">
        <v>97</v>
      </c>
      <c r="AB6" s="262" t="s">
        <v>98</v>
      </c>
      <c r="AC6" s="250" t="s">
        <v>99</v>
      </c>
      <c r="AD6" s="267" t="s">
        <v>94</v>
      </c>
      <c r="AE6" s="256"/>
      <c r="AF6" s="267" t="s">
        <v>118</v>
      </c>
      <c r="AG6" s="256"/>
      <c r="AH6" s="256" t="s">
        <v>96</v>
      </c>
      <c r="AI6" s="262" t="s">
        <v>97</v>
      </c>
      <c r="AJ6" s="262" t="s">
        <v>98</v>
      </c>
      <c r="AK6" s="250" t="s">
        <v>99</v>
      </c>
      <c r="AL6" s="267" t="s">
        <v>94</v>
      </c>
      <c r="AM6" s="256"/>
      <c r="AN6" s="267" t="s">
        <v>118</v>
      </c>
      <c r="AO6" s="256"/>
      <c r="AP6" s="256" t="s">
        <v>96</v>
      </c>
      <c r="AQ6" s="262" t="s">
        <v>97</v>
      </c>
      <c r="AR6" s="262" t="s">
        <v>98</v>
      </c>
      <c r="AS6" s="250" t="s">
        <v>99</v>
      </c>
      <c r="AT6" s="76"/>
      <c r="AV6" s="258" t="s">
        <v>119</v>
      </c>
      <c r="AX6" s="66"/>
      <c r="AY6" s="5"/>
      <c r="AZ6" s="66"/>
      <c r="CJ6" s="66"/>
      <c r="CL6" s="298" t="s">
        <v>91</v>
      </c>
      <c r="CM6" s="267" t="s">
        <v>94</v>
      </c>
      <c r="CN6" s="256"/>
      <c r="CO6" s="267" t="s">
        <v>118</v>
      </c>
      <c r="CP6" s="256"/>
      <c r="CQ6" s="256" t="s">
        <v>96</v>
      </c>
      <c r="CR6" s="262" t="s">
        <v>97</v>
      </c>
      <c r="CS6" s="262" t="s">
        <v>98</v>
      </c>
      <c r="CT6" s="250" t="s">
        <v>99</v>
      </c>
    </row>
    <row r="7" spans="2:98" s="63" customFormat="1" ht="33.950000000000003" customHeight="1" thickBot="1">
      <c r="B7" s="259"/>
      <c r="C7" s="261"/>
      <c r="D7" s="263"/>
      <c r="E7" s="257"/>
      <c r="F7" s="86" t="s">
        <v>100</v>
      </c>
      <c r="G7" s="86" t="s">
        <v>101</v>
      </c>
      <c r="H7" s="86" t="s">
        <v>100</v>
      </c>
      <c r="I7" s="86" t="s">
        <v>101</v>
      </c>
      <c r="J7" s="257"/>
      <c r="K7" s="263"/>
      <c r="L7" s="263"/>
      <c r="M7" s="251"/>
      <c r="N7" s="86" t="s">
        <v>100</v>
      </c>
      <c r="O7" s="86" t="s">
        <v>101</v>
      </c>
      <c r="P7" s="86" t="s">
        <v>100</v>
      </c>
      <c r="Q7" s="86" t="s">
        <v>101</v>
      </c>
      <c r="R7" s="257"/>
      <c r="S7" s="263"/>
      <c r="T7" s="263"/>
      <c r="U7" s="251"/>
      <c r="V7" s="86" t="s">
        <v>100</v>
      </c>
      <c r="W7" s="86" t="s">
        <v>101</v>
      </c>
      <c r="X7" s="86" t="s">
        <v>100</v>
      </c>
      <c r="Y7" s="86" t="s">
        <v>101</v>
      </c>
      <c r="Z7" s="257"/>
      <c r="AA7" s="263"/>
      <c r="AB7" s="263"/>
      <c r="AC7" s="251"/>
      <c r="AD7" s="86" t="s">
        <v>100</v>
      </c>
      <c r="AE7" s="86" t="s">
        <v>101</v>
      </c>
      <c r="AF7" s="86" t="s">
        <v>100</v>
      </c>
      <c r="AG7" s="86" t="s">
        <v>101</v>
      </c>
      <c r="AH7" s="257"/>
      <c r="AI7" s="263"/>
      <c r="AJ7" s="263"/>
      <c r="AK7" s="251"/>
      <c r="AL7" s="86" t="s">
        <v>100</v>
      </c>
      <c r="AM7" s="86" t="s">
        <v>101</v>
      </c>
      <c r="AN7" s="86" t="s">
        <v>100</v>
      </c>
      <c r="AO7" s="86" t="s">
        <v>101</v>
      </c>
      <c r="AP7" s="257"/>
      <c r="AQ7" s="263"/>
      <c r="AR7" s="263"/>
      <c r="AS7" s="251"/>
      <c r="AT7" s="76"/>
      <c r="AV7" s="259"/>
      <c r="AX7" s="66"/>
      <c r="AY7" s="5"/>
      <c r="AZ7" s="66"/>
      <c r="CJ7" s="66"/>
      <c r="CL7" s="259"/>
      <c r="CM7" s="86" t="s">
        <v>100</v>
      </c>
      <c r="CN7" s="86" t="s">
        <v>101</v>
      </c>
      <c r="CO7" s="86" t="s">
        <v>100</v>
      </c>
      <c r="CP7" s="86" t="s">
        <v>101</v>
      </c>
      <c r="CQ7" s="257"/>
      <c r="CR7" s="263"/>
      <c r="CS7" s="263"/>
      <c r="CT7" s="251"/>
    </row>
    <row r="8" spans="2:98" s="63" customFormat="1" ht="16.899999999999999" thickTop="1" thickBot="1">
      <c r="B8" s="85"/>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6"/>
      <c r="AV8" s="84"/>
      <c r="AX8" s="66"/>
      <c r="AZ8" s="66"/>
      <c r="BA8" s="299" t="s">
        <v>120</v>
      </c>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66"/>
      <c r="CL8" s="71"/>
      <c r="CM8" s="71"/>
      <c r="CN8" s="71"/>
      <c r="CO8" s="71"/>
      <c r="CP8" s="71"/>
    </row>
    <row r="9" spans="2:98" s="63" customFormat="1" ht="19.5" customHeight="1" thickTop="1" thickBot="1">
      <c r="B9" s="252" t="s">
        <v>102</v>
      </c>
      <c r="C9" s="253"/>
      <c r="D9" s="75"/>
      <c r="E9" s="75"/>
      <c r="F9" s="108"/>
      <c r="G9" s="108"/>
      <c r="H9" s="108"/>
      <c r="I9" s="108"/>
      <c r="J9" s="109"/>
      <c r="K9" s="109"/>
      <c r="L9" s="109"/>
      <c r="M9" s="74"/>
      <c r="N9" s="108"/>
      <c r="O9" s="108"/>
      <c r="P9" s="108"/>
      <c r="Q9" s="108"/>
      <c r="R9" s="109"/>
      <c r="S9" s="109"/>
      <c r="T9" s="109"/>
      <c r="U9" s="109"/>
      <c r="V9" s="108"/>
      <c r="W9" s="108"/>
      <c r="X9" s="108"/>
      <c r="Y9" s="108"/>
      <c r="Z9" s="109"/>
      <c r="AA9" s="109"/>
      <c r="AB9" s="109"/>
      <c r="AC9" s="109"/>
      <c r="AD9" s="108"/>
      <c r="AE9" s="108"/>
      <c r="AF9" s="108"/>
      <c r="AG9" s="108"/>
      <c r="AH9" s="109"/>
      <c r="AI9" s="109"/>
      <c r="AJ9" s="109"/>
      <c r="AK9" s="109"/>
      <c r="AL9" s="108"/>
      <c r="AM9" s="108"/>
      <c r="AN9" s="108"/>
      <c r="AO9" s="108"/>
      <c r="AP9" s="109"/>
      <c r="AQ9" s="109"/>
      <c r="AR9" s="109"/>
      <c r="AS9" s="109"/>
      <c r="AX9" s="66"/>
      <c r="AY9" s="73"/>
      <c r="AZ9" s="66"/>
      <c r="BA9" s="110" t="s">
        <v>121</v>
      </c>
      <c r="BB9" s="110"/>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66"/>
      <c r="CL9" s="72" t="s">
        <v>102</v>
      </c>
      <c r="CM9" s="71"/>
      <c r="CN9" s="71"/>
    </row>
    <row r="10" spans="2:98" s="63" customFormat="1" ht="30.75" customHeight="1" thickTop="1" thickBot="1">
      <c r="B10" s="87">
        <v>1</v>
      </c>
      <c r="C10" s="88" t="s">
        <v>103</v>
      </c>
      <c r="D10" s="70" t="s">
        <v>104</v>
      </c>
      <c r="E10" s="106">
        <v>1</v>
      </c>
      <c r="F10" s="163">
        <v>0.3</v>
      </c>
      <c r="G10" s="163">
        <v>0</v>
      </c>
      <c r="H10" s="163">
        <v>34</v>
      </c>
      <c r="I10" s="163">
        <v>4.9000000000000004</v>
      </c>
      <c r="J10" s="163">
        <v>0</v>
      </c>
      <c r="K10" s="163">
        <v>0</v>
      </c>
      <c r="L10" s="163">
        <v>0</v>
      </c>
      <c r="M10" s="164">
        <v>39.200000000000003</v>
      </c>
      <c r="N10" s="163">
        <v>5</v>
      </c>
      <c r="O10" s="163">
        <v>0</v>
      </c>
      <c r="P10" s="163">
        <v>43.3</v>
      </c>
      <c r="Q10" s="163">
        <v>4.5</v>
      </c>
      <c r="R10" s="163">
        <v>7</v>
      </c>
      <c r="S10" s="163">
        <v>2.1</v>
      </c>
      <c r="T10" s="163">
        <v>0</v>
      </c>
      <c r="U10" s="165">
        <v>61.8</v>
      </c>
      <c r="V10" s="163">
        <v>2</v>
      </c>
      <c r="W10" s="163">
        <v>0</v>
      </c>
      <c r="X10" s="163">
        <v>33.4</v>
      </c>
      <c r="Y10" s="163">
        <v>5.6</v>
      </c>
      <c r="Z10" s="163">
        <v>1.1000000000000001</v>
      </c>
      <c r="AA10" s="163">
        <v>0.5</v>
      </c>
      <c r="AB10" s="163">
        <v>0</v>
      </c>
      <c r="AC10" s="165">
        <v>42.6</v>
      </c>
      <c r="AD10" s="163">
        <v>0.8</v>
      </c>
      <c r="AE10" s="163">
        <v>0</v>
      </c>
      <c r="AF10" s="163">
        <v>44.2</v>
      </c>
      <c r="AG10" s="163">
        <v>7.3</v>
      </c>
      <c r="AH10" s="163">
        <v>0</v>
      </c>
      <c r="AI10" s="163">
        <v>0</v>
      </c>
      <c r="AJ10" s="163">
        <v>0</v>
      </c>
      <c r="AK10" s="166">
        <v>52.3</v>
      </c>
      <c r="AL10" s="163">
        <v>0.2</v>
      </c>
      <c r="AM10" s="163">
        <v>0</v>
      </c>
      <c r="AN10" s="163">
        <v>38.6</v>
      </c>
      <c r="AO10" s="163">
        <v>12.8</v>
      </c>
      <c r="AP10" s="163">
        <v>0</v>
      </c>
      <c r="AQ10" s="163">
        <v>0.2</v>
      </c>
      <c r="AR10" s="163">
        <v>0</v>
      </c>
      <c r="AS10" s="165">
        <v>51.7</v>
      </c>
      <c r="AV10" s="69"/>
      <c r="AX10" s="66"/>
      <c r="AY10" s="6">
        <f xml:space="preserve"> IF( SUM( BA10:CI10 ) = 0, 0, $BA$9)</f>
        <v>0</v>
      </c>
      <c r="AZ10" s="66"/>
      <c r="BA10" s="67">
        <f t="shared" ref="BA10:BG10" si="0" xml:space="preserve"> IF( ISNUMBER(F10), 0, 1 )</f>
        <v>0</v>
      </c>
      <c r="BB10" s="67">
        <f t="shared" si="0"/>
        <v>0</v>
      </c>
      <c r="BC10" s="67">
        <f t="shared" si="0"/>
        <v>0</v>
      </c>
      <c r="BD10" s="67">
        <f t="shared" si="0"/>
        <v>0</v>
      </c>
      <c r="BE10" s="67">
        <f t="shared" si="0"/>
        <v>0</v>
      </c>
      <c r="BF10" s="67">
        <f t="shared" si="0"/>
        <v>0</v>
      </c>
      <c r="BG10" s="67">
        <f t="shared" si="0"/>
        <v>0</v>
      </c>
      <c r="BH10" s="67">
        <f t="shared" ref="BH10:BN10" si="1" xml:space="preserve"> IF( ISNUMBER(N10), 0, 1 )</f>
        <v>0</v>
      </c>
      <c r="BI10" s="67">
        <f t="shared" si="1"/>
        <v>0</v>
      </c>
      <c r="BJ10" s="67">
        <f t="shared" si="1"/>
        <v>0</v>
      </c>
      <c r="BK10" s="67">
        <f t="shared" si="1"/>
        <v>0</v>
      </c>
      <c r="BL10" s="67">
        <f t="shared" si="1"/>
        <v>0</v>
      </c>
      <c r="BM10" s="67">
        <f t="shared" si="1"/>
        <v>0</v>
      </c>
      <c r="BN10" s="67">
        <f t="shared" si="1"/>
        <v>0</v>
      </c>
      <c r="BO10" s="67">
        <f t="shared" ref="BO10:BU10" si="2" xml:space="preserve"> IF( ISNUMBER(V10), 0, 1 )</f>
        <v>0</v>
      </c>
      <c r="BP10" s="67">
        <f t="shared" si="2"/>
        <v>0</v>
      </c>
      <c r="BQ10" s="67">
        <f t="shared" si="2"/>
        <v>0</v>
      </c>
      <c r="BR10" s="67">
        <f t="shared" si="2"/>
        <v>0</v>
      </c>
      <c r="BS10" s="67">
        <f t="shared" si="2"/>
        <v>0</v>
      </c>
      <c r="BT10" s="67">
        <f t="shared" si="2"/>
        <v>0</v>
      </c>
      <c r="BU10" s="67">
        <f t="shared" si="2"/>
        <v>0</v>
      </c>
      <c r="BV10" s="67">
        <f t="shared" ref="BV10:CB10" si="3" xml:space="preserve"> IF( ISNUMBER(AD10), 0, 1 )</f>
        <v>0</v>
      </c>
      <c r="BW10" s="67">
        <f t="shared" si="3"/>
        <v>0</v>
      </c>
      <c r="BX10" s="67">
        <f t="shared" si="3"/>
        <v>0</v>
      </c>
      <c r="BY10" s="67">
        <f t="shared" si="3"/>
        <v>0</v>
      </c>
      <c r="BZ10" s="67">
        <f t="shared" si="3"/>
        <v>0</v>
      </c>
      <c r="CA10" s="67">
        <f t="shared" si="3"/>
        <v>0</v>
      </c>
      <c r="CB10" s="67">
        <f t="shared" si="3"/>
        <v>0</v>
      </c>
      <c r="CC10" s="67">
        <f xml:space="preserve"> IF( ISNUMBER(AL10), 0, 1 )</f>
        <v>0</v>
      </c>
      <c r="CD10" s="67">
        <f xml:space="preserve"> IF( ISNUMBER(AM10), 0, 1 )</f>
        <v>0</v>
      </c>
      <c r="CE10" s="67">
        <f t="shared" ref="CE10:CI10" si="4" xml:space="preserve"> IF( ISNUMBER(AN10), 0, 1 )</f>
        <v>0</v>
      </c>
      <c r="CF10" s="67">
        <f t="shared" si="4"/>
        <v>0</v>
      </c>
      <c r="CG10" s="67">
        <f t="shared" si="4"/>
        <v>0</v>
      </c>
      <c r="CH10" s="67">
        <f t="shared" si="4"/>
        <v>0</v>
      </c>
      <c r="CI10" s="67">
        <f t="shared" si="4"/>
        <v>0</v>
      </c>
      <c r="CJ10" s="66"/>
      <c r="CL10" s="68" t="s">
        <v>103</v>
      </c>
      <c r="CM10" s="142" t="s">
        <v>122</v>
      </c>
      <c r="CN10" s="142" t="s">
        <v>123</v>
      </c>
      <c r="CO10" s="142" t="s">
        <v>124</v>
      </c>
      <c r="CP10" s="142" t="s">
        <v>125</v>
      </c>
      <c r="CQ10" s="142" t="s">
        <v>126</v>
      </c>
      <c r="CR10" s="142" t="s">
        <v>127</v>
      </c>
      <c r="CS10" s="142" t="s">
        <v>128</v>
      </c>
      <c r="CT10" s="143" t="s">
        <v>129</v>
      </c>
    </row>
    <row r="11" spans="2:98" s="63" customFormat="1" ht="30.75" customHeight="1" thickTop="1" thickBot="1">
      <c r="B11" s="89">
        <v>2</v>
      </c>
      <c r="C11" s="90" t="s">
        <v>105</v>
      </c>
      <c r="D11" s="91" t="s">
        <v>104</v>
      </c>
      <c r="E11" s="107">
        <v>1</v>
      </c>
      <c r="F11" s="167">
        <v>0</v>
      </c>
      <c r="G11" s="167">
        <v>0</v>
      </c>
      <c r="H11" s="168"/>
      <c r="I11" s="168"/>
      <c r="J11" s="167">
        <v>0</v>
      </c>
      <c r="K11" s="167">
        <v>0</v>
      </c>
      <c r="L11" s="167">
        <v>0</v>
      </c>
      <c r="M11" s="166">
        <v>0</v>
      </c>
      <c r="N11" s="167">
        <v>0</v>
      </c>
      <c r="O11" s="167">
        <v>0</v>
      </c>
      <c r="P11" s="168"/>
      <c r="Q11" s="168"/>
      <c r="R11" s="167">
        <v>0</v>
      </c>
      <c r="S11" s="167">
        <v>0</v>
      </c>
      <c r="T11" s="167">
        <v>0</v>
      </c>
      <c r="U11" s="166">
        <v>0</v>
      </c>
      <c r="V11" s="167">
        <v>0</v>
      </c>
      <c r="W11" s="167">
        <v>0</v>
      </c>
      <c r="X11" s="168"/>
      <c r="Y11" s="168"/>
      <c r="Z11" s="167">
        <v>0</v>
      </c>
      <c r="AA11" s="167">
        <v>0</v>
      </c>
      <c r="AB11" s="167">
        <v>0</v>
      </c>
      <c r="AC11" s="166">
        <v>0</v>
      </c>
      <c r="AD11" s="167">
        <v>0</v>
      </c>
      <c r="AE11" s="167">
        <v>0</v>
      </c>
      <c r="AF11" s="168"/>
      <c r="AG11" s="168"/>
      <c r="AH11" s="167">
        <v>0</v>
      </c>
      <c r="AI11" s="167">
        <v>0</v>
      </c>
      <c r="AJ11" s="167">
        <v>0</v>
      </c>
      <c r="AK11" s="166">
        <v>0</v>
      </c>
      <c r="AL11" s="167">
        <v>0</v>
      </c>
      <c r="AM11" s="167">
        <v>0</v>
      </c>
      <c r="AN11" s="168"/>
      <c r="AO11" s="168"/>
      <c r="AP11" s="167">
        <v>0</v>
      </c>
      <c r="AQ11" s="167">
        <v>0</v>
      </c>
      <c r="AR11" s="167">
        <v>0</v>
      </c>
      <c r="AS11" s="166">
        <v>0</v>
      </c>
      <c r="AV11" s="100"/>
      <c r="AX11" s="66"/>
      <c r="AY11" s="6">
        <f xml:space="preserve"> IF( SUM( BA11:CI11 ) = 0, 0, $BA$9)</f>
        <v>0</v>
      </c>
      <c r="AZ11" s="66"/>
      <c r="BA11" s="67">
        <f xml:space="preserve"> IF( ISNUMBER(F11), 0, 1 )</f>
        <v>0</v>
      </c>
      <c r="BB11" s="67">
        <f xml:space="preserve"> IF( ISNUMBER(G11), 0, 1 )</f>
        <v>0</v>
      </c>
      <c r="BE11" s="67">
        <f t="shared" ref="BE11" si="5" xml:space="preserve"> IF( ISNUMBER(J11), 0, 1 )</f>
        <v>0</v>
      </c>
      <c r="BF11" s="67">
        <f t="shared" ref="BF11" si="6" xml:space="preserve"> IF( ISNUMBER(K11), 0, 1 )</f>
        <v>0</v>
      </c>
      <c r="BG11" s="67">
        <f t="shared" ref="BG11" si="7" xml:space="preserve"> IF( ISNUMBER(L11), 0, 1 )</f>
        <v>0</v>
      </c>
      <c r="BH11" s="67">
        <f t="shared" ref="BH11:BI11" si="8" xml:space="preserve"> IF( ISNUMBER(N11), 0, 1 )</f>
        <v>0</v>
      </c>
      <c r="BI11" s="67">
        <f t="shared" si="8"/>
        <v>0</v>
      </c>
      <c r="BL11" s="67">
        <f t="shared" ref="BL11" si="9" xml:space="preserve"> IF( ISNUMBER(R11), 0, 1 )</f>
        <v>0</v>
      </c>
      <c r="BM11" s="67">
        <f t="shared" ref="BM11" si="10" xml:space="preserve"> IF( ISNUMBER(S11), 0, 1 )</f>
        <v>0</v>
      </c>
      <c r="BN11" s="67">
        <f t="shared" ref="BN11" si="11" xml:space="preserve"> IF( ISNUMBER(T11), 0, 1 )</f>
        <v>0</v>
      </c>
      <c r="BO11" s="67">
        <f t="shared" ref="BO11:BP11" si="12" xml:space="preserve"> IF( ISNUMBER(V11), 0, 1 )</f>
        <v>0</v>
      </c>
      <c r="BP11" s="67">
        <f t="shared" si="12"/>
        <v>0</v>
      </c>
      <c r="BS11" s="67">
        <f t="shared" ref="BS11" si="13" xml:space="preserve"> IF( ISNUMBER(Z11), 0, 1 )</f>
        <v>0</v>
      </c>
      <c r="BT11" s="67">
        <f t="shared" ref="BT11" si="14" xml:space="preserve"> IF( ISNUMBER(AA11), 0, 1 )</f>
        <v>0</v>
      </c>
      <c r="BU11" s="67">
        <f t="shared" ref="BU11" si="15" xml:space="preserve"> IF( ISNUMBER(AB11), 0, 1 )</f>
        <v>0</v>
      </c>
      <c r="BV11" s="67">
        <f t="shared" ref="BV11:BW11" si="16" xml:space="preserve"> IF( ISNUMBER(AD11), 0, 1 )</f>
        <v>0</v>
      </c>
      <c r="BW11" s="67">
        <f t="shared" si="16"/>
        <v>0</v>
      </c>
      <c r="BZ11" s="67">
        <f t="shared" ref="BZ11" si="17" xml:space="preserve"> IF( ISNUMBER(AH11), 0, 1 )</f>
        <v>0</v>
      </c>
      <c r="CA11" s="67">
        <f t="shared" ref="CA11" si="18" xml:space="preserve"> IF( ISNUMBER(AI11), 0, 1 )</f>
        <v>0</v>
      </c>
      <c r="CB11" s="67">
        <f t="shared" ref="CB11" si="19" xml:space="preserve"> IF( ISNUMBER(AJ11), 0, 1 )</f>
        <v>0</v>
      </c>
      <c r="CC11" s="67">
        <f t="shared" ref="CC11:CD11" si="20" xml:space="preserve"> IF( ISNUMBER(AL11), 0, 1 )</f>
        <v>0</v>
      </c>
      <c r="CD11" s="67">
        <f t="shared" si="20"/>
        <v>0</v>
      </c>
      <c r="CG11" s="67">
        <f t="shared" ref="CG11" si="21" xml:space="preserve"> IF( ISNUMBER(AP11), 0, 1 )</f>
        <v>0</v>
      </c>
      <c r="CH11" s="67">
        <f t="shared" ref="CH11" si="22" xml:space="preserve"> IF( ISNUMBER(AQ11), 0, 1 )</f>
        <v>0</v>
      </c>
      <c r="CI11" s="67">
        <f t="shared" ref="CI11" si="23" xml:space="preserve"> IF( ISNUMBER(AR11), 0, 1 )</f>
        <v>0</v>
      </c>
      <c r="CJ11" s="66"/>
      <c r="CL11" s="90" t="s">
        <v>105</v>
      </c>
      <c r="CM11" s="144" t="s">
        <v>130</v>
      </c>
      <c r="CN11" s="144" t="s">
        <v>131</v>
      </c>
      <c r="CO11" s="151"/>
      <c r="CP11" s="151"/>
      <c r="CQ11" s="144" t="s">
        <v>132</v>
      </c>
      <c r="CR11" s="144" t="s">
        <v>133</v>
      </c>
      <c r="CS11" s="144" t="s">
        <v>134</v>
      </c>
      <c r="CT11" s="145" t="s">
        <v>135</v>
      </c>
    </row>
    <row r="12" spans="2:98" s="63" customFormat="1" ht="24.4" customHeight="1" thickTop="1" thickBot="1">
      <c r="B12" s="64"/>
      <c r="C12" s="65"/>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CL12" s="102"/>
      <c r="CM12" s="65"/>
      <c r="CN12" s="65"/>
      <c r="CO12" s="65"/>
      <c r="CP12" s="65"/>
      <c r="CQ12" s="65"/>
      <c r="CR12" s="65"/>
      <c r="CS12" s="65"/>
      <c r="CT12" s="65"/>
    </row>
    <row r="13" spans="2:98" s="63" customFormat="1" ht="19.5" customHeight="1" thickTop="1" thickBot="1">
      <c r="B13" s="252" t="s">
        <v>136</v>
      </c>
      <c r="C13" s="253"/>
      <c r="D13" s="75"/>
      <c r="E13" s="75"/>
      <c r="F13" s="269"/>
      <c r="G13" s="269"/>
      <c r="H13" s="269"/>
      <c r="I13" s="269"/>
      <c r="J13" s="268"/>
      <c r="K13" s="268"/>
      <c r="L13" s="268"/>
      <c r="M13" s="268"/>
      <c r="N13" s="269"/>
      <c r="O13" s="269"/>
      <c r="P13" s="269"/>
      <c r="Q13" s="269"/>
      <c r="R13" s="268"/>
      <c r="S13" s="268"/>
      <c r="T13" s="268"/>
      <c r="U13" s="268"/>
      <c r="V13" s="269"/>
      <c r="W13" s="269"/>
      <c r="X13" s="269"/>
      <c r="Y13" s="269"/>
      <c r="Z13" s="268"/>
      <c r="AA13" s="268"/>
      <c r="AB13" s="268"/>
      <c r="AC13" s="268"/>
      <c r="AD13" s="269"/>
      <c r="AE13" s="269"/>
      <c r="AF13" s="269"/>
      <c r="AG13" s="269"/>
      <c r="AH13" s="268"/>
      <c r="AI13" s="268"/>
      <c r="AJ13" s="268"/>
      <c r="AK13" s="268"/>
      <c r="AL13" s="269"/>
      <c r="AM13" s="269"/>
      <c r="AN13" s="269"/>
      <c r="AO13" s="269"/>
      <c r="AP13" s="268"/>
      <c r="AQ13" s="268"/>
      <c r="AR13" s="268"/>
      <c r="AS13" s="268"/>
      <c r="AX13" s="66"/>
      <c r="AY13" s="73"/>
      <c r="AZ13" s="66"/>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66"/>
      <c r="CL13" s="72" t="s">
        <v>136</v>
      </c>
      <c r="CM13" s="71"/>
      <c r="CN13" s="71"/>
      <c r="CO13" s="65"/>
      <c r="CP13" s="65"/>
      <c r="CQ13" s="65"/>
      <c r="CR13" s="65"/>
      <c r="CS13" s="65"/>
      <c r="CT13" s="65"/>
    </row>
    <row r="14" spans="2:98" s="63" customFormat="1" ht="30.75" customHeight="1" thickTop="1">
      <c r="B14" s="87">
        <v>3</v>
      </c>
      <c r="C14" s="88" t="s">
        <v>137</v>
      </c>
      <c r="D14" s="70" t="s">
        <v>104</v>
      </c>
      <c r="E14" s="70">
        <v>1</v>
      </c>
      <c r="F14" s="163">
        <v>1.6</v>
      </c>
      <c r="G14" s="163">
        <v>0</v>
      </c>
      <c r="H14" s="163">
        <v>0.1</v>
      </c>
      <c r="I14" s="163">
        <v>36.700000000000003</v>
      </c>
      <c r="J14" s="163">
        <v>0</v>
      </c>
      <c r="K14" s="163">
        <v>1.7</v>
      </c>
      <c r="L14" s="170"/>
      <c r="M14" s="165">
        <v>40.1</v>
      </c>
      <c r="N14" s="163">
        <v>2.2999999999999998</v>
      </c>
      <c r="O14" s="163">
        <v>0</v>
      </c>
      <c r="P14" s="163">
        <v>0.1</v>
      </c>
      <c r="Q14" s="163">
        <v>34</v>
      </c>
      <c r="R14" s="163">
        <v>0</v>
      </c>
      <c r="S14" s="163">
        <v>3.4</v>
      </c>
      <c r="T14" s="170"/>
      <c r="U14" s="165">
        <v>39.799999999999997</v>
      </c>
      <c r="V14" s="163">
        <v>1.7</v>
      </c>
      <c r="W14" s="163">
        <v>0</v>
      </c>
      <c r="X14" s="163">
        <v>0.6</v>
      </c>
      <c r="Y14" s="163">
        <v>54.5</v>
      </c>
      <c r="Z14" s="163">
        <v>3.1</v>
      </c>
      <c r="AA14" s="163">
        <v>2.1</v>
      </c>
      <c r="AB14" s="170"/>
      <c r="AC14" s="165">
        <v>62</v>
      </c>
      <c r="AD14" s="163">
        <v>0.8</v>
      </c>
      <c r="AE14" s="163">
        <v>0</v>
      </c>
      <c r="AF14" s="163">
        <v>0.3</v>
      </c>
      <c r="AG14" s="163">
        <v>99.6</v>
      </c>
      <c r="AH14" s="163">
        <v>0.1</v>
      </c>
      <c r="AI14" s="163">
        <v>1.2</v>
      </c>
      <c r="AJ14" s="170"/>
      <c r="AK14" s="165">
        <v>102</v>
      </c>
      <c r="AL14" s="163">
        <v>0</v>
      </c>
      <c r="AM14" s="163">
        <v>0</v>
      </c>
      <c r="AN14" s="163">
        <v>0.1</v>
      </c>
      <c r="AO14" s="163">
        <v>51.4</v>
      </c>
      <c r="AP14" s="163">
        <v>0</v>
      </c>
      <c r="AQ14" s="163">
        <v>0.3</v>
      </c>
      <c r="AR14" s="170"/>
      <c r="AS14" s="165">
        <v>51.7</v>
      </c>
      <c r="AV14" s="69"/>
      <c r="AX14" s="66"/>
      <c r="AY14" s="6">
        <f xml:space="preserve"> IF( SUM( BA14:CI14 ) = 0, 0, $BA$9)</f>
        <v>0</v>
      </c>
      <c r="AZ14" s="66"/>
      <c r="BA14" s="67">
        <f xml:space="preserve"> IF( ISNUMBER(F14), 0, 1 )</f>
        <v>0</v>
      </c>
      <c r="BB14" s="67">
        <f xml:space="preserve"> IF( ISNUMBER(G14), 0, 1 )</f>
        <v>0</v>
      </c>
      <c r="BC14" s="67">
        <f t="shared" ref="BC14" si="24" xml:space="preserve"> IF( ISNUMBER(H14), 0, 1 )</f>
        <v>0</v>
      </c>
      <c r="BD14" s="67">
        <f t="shared" ref="BD14" si="25" xml:space="preserve"> IF( ISNUMBER(I14), 0, 1 )</f>
        <v>0</v>
      </c>
      <c r="BE14" s="67">
        <f t="shared" ref="BE14" si="26" xml:space="preserve"> IF( ISNUMBER(J14), 0, 1 )</f>
        <v>0</v>
      </c>
      <c r="BF14" s="67">
        <f t="shared" ref="BF14" si="27" xml:space="preserve"> IF( ISNUMBER(K14), 0, 1 )</f>
        <v>0</v>
      </c>
      <c r="BG14" s="73"/>
      <c r="BH14" s="67">
        <f t="shared" ref="BH14" si="28" xml:space="preserve"> IF( ISNUMBER(N14), 0, 1 )</f>
        <v>0</v>
      </c>
      <c r="BI14" s="67">
        <f xml:space="preserve"> IF( ISNUMBER(O14), 0, 1 )</f>
        <v>0</v>
      </c>
      <c r="BJ14" s="67">
        <f t="shared" ref="BJ14" si="29" xml:space="preserve"> IF( ISNUMBER(P14), 0, 1 )</f>
        <v>0</v>
      </c>
      <c r="BK14" s="67">
        <f t="shared" ref="BK14" si="30" xml:space="preserve"> IF( ISNUMBER(Q14), 0, 1 )</f>
        <v>0</v>
      </c>
      <c r="BL14" s="67">
        <f t="shared" ref="BL14" si="31" xml:space="preserve"> IF( ISNUMBER(R14), 0, 1 )</f>
        <v>0</v>
      </c>
      <c r="BM14" s="67">
        <f t="shared" ref="BM14" si="32" xml:space="preserve"> IF( ISNUMBER(S14), 0, 1 )</f>
        <v>0</v>
      </c>
      <c r="BN14" s="73"/>
      <c r="BO14" s="67">
        <f t="shared" ref="BO14:BP14" si="33" xml:space="preserve"> IF( ISNUMBER(V14), 0, 1 )</f>
        <v>0</v>
      </c>
      <c r="BP14" s="67">
        <f t="shared" si="33"/>
        <v>0</v>
      </c>
      <c r="BQ14" s="67">
        <f t="shared" ref="BQ14" si="34" xml:space="preserve"> IF( ISNUMBER(X14), 0, 1 )</f>
        <v>0</v>
      </c>
      <c r="BR14" s="67">
        <f t="shared" ref="BR14" si="35" xml:space="preserve"> IF( ISNUMBER(Y14), 0, 1 )</f>
        <v>0</v>
      </c>
      <c r="BS14" s="67">
        <f t="shared" ref="BS14" si="36" xml:space="preserve"> IF( ISNUMBER(Z14), 0, 1 )</f>
        <v>0</v>
      </c>
      <c r="BT14" s="67">
        <f t="shared" ref="BT14" si="37" xml:space="preserve"> IF( ISNUMBER(AA14), 0, 1 )</f>
        <v>0</v>
      </c>
      <c r="BU14" s="73"/>
      <c r="BV14" s="67">
        <f t="shared" ref="BV14:BW14" si="38" xml:space="preserve"> IF( ISNUMBER(AD14), 0, 1 )</f>
        <v>0</v>
      </c>
      <c r="BW14" s="67">
        <f t="shared" si="38"/>
        <v>0</v>
      </c>
      <c r="BX14" s="67">
        <f t="shared" ref="BX14" si="39" xml:space="preserve"> IF( ISNUMBER(AF14), 0, 1 )</f>
        <v>0</v>
      </c>
      <c r="BY14" s="67">
        <f t="shared" ref="BY14" si="40" xml:space="preserve"> IF( ISNUMBER(AG14), 0, 1 )</f>
        <v>0</v>
      </c>
      <c r="BZ14" s="67">
        <f t="shared" ref="BZ14" si="41" xml:space="preserve"> IF( ISNUMBER(AH14), 0, 1 )</f>
        <v>0</v>
      </c>
      <c r="CA14" s="67">
        <f t="shared" ref="CA14" si="42" xml:space="preserve"> IF( ISNUMBER(AI14), 0, 1 )</f>
        <v>0</v>
      </c>
      <c r="CB14" s="73"/>
      <c r="CC14" s="67">
        <f t="shared" ref="CC14:CD14" si="43" xml:space="preserve"> IF( ISNUMBER(AL14), 0, 1 )</f>
        <v>0</v>
      </c>
      <c r="CD14" s="67">
        <f t="shared" si="43"/>
        <v>0</v>
      </c>
      <c r="CE14" s="67">
        <f t="shared" ref="CE14" si="44" xml:space="preserve"> IF( ISNUMBER(AN14), 0, 1 )</f>
        <v>0</v>
      </c>
      <c r="CF14" s="67">
        <f t="shared" ref="CF14" si="45" xml:space="preserve"> IF( ISNUMBER(AO14), 0, 1 )</f>
        <v>0</v>
      </c>
      <c r="CG14" s="67">
        <f t="shared" ref="CG14" si="46" xml:space="preserve"> IF( ISNUMBER(AP14), 0, 1 )</f>
        <v>0</v>
      </c>
      <c r="CH14" s="67">
        <f t="shared" ref="CH14" si="47" xml:space="preserve"> IF( ISNUMBER(AQ14), 0, 1 )</f>
        <v>0</v>
      </c>
      <c r="CI14" s="73"/>
      <c r="CJ14" s="66"/>
      <c r="CL14" s="68" t="s">
        <v>137</v>
      </c>
      <c r="CM14" s="142" t="s">
        <v>138</v>
      </c>
      <c r="CN14" s="142" t="s">
        <v>139</v>
      </c>
      <c r="CO14" s="142" t="s">
        <v>140</v>
      </c>
      <c r="CP14" s="142" t="s">
        <v>141</v>
      </c>
      <c r="CQ14" s="142" t="s">
        <v>142</v>
      </c>
      <c r="CR14" s="142" t="s">
        <v>143</v>
      </c>
      <c r="CS14" s="152"/>
      <c r="CT14" s="143" t="s">
        <v>144</v>
      </c>
    </row>
    <row r="15" spans="2:98" s="63" customFormat="1" ht="30.75" customHeight="1" thickBot="1">
      <c r="B15" s="89">
        <v>4</v>
      </c>
      <c r="C15" s="90" t="s">
        <v>145</v>
      </c>
      <c r="D15" s="91" t="s">
        <v>104</v>
      </c>
      <c r="E15" s="91">
        <v>1</v>
      </c>
      <c r="F15" s="167">
        <v>0</v>
      </c>
      <c r="G15" s="167">
        <v>0</v>
      </c>
      <c r="H15" s="168"/>
      <c r="I15" s="168"/>
      <c r="J15" s="167">
        <v>0</v>
      </c>
      <c r="K15" s="167">
        <v>0.2</v>
      </c>
      <c r="L15" s="171"/>
      <c r="M15" s="172">
        <v>0.2</v>
      </c>
      <c r="N15" s="167">
        <v>0</v>
      </c>
      <c r="O15" s="167">
        <v>0</v>
      </c>
      <c r="P15" s="168"/>
      <c r="Q15" s="168"/>
      <c r="R15" s="167">
        <v>0</v>
      </c>
      <c r="S15" s="167">
        <v>3.4</v>
      </c>
      <c r="T15" s="171"/>
      <c r="U15" s="172">
        <v>3.4</v>
      </c>
      <c r="V15" s="167">
        <v>0</v>
      </c>
      <c r="W15" s="167">
        <v>0</v>
      </c>
      <c r="X15" s="168"/>
      <c r="Y15" s="168"/>
      <c r="Z15" s="167">
        <v>0</v>
      </c>
      <c r="AA15" s="167">
        <v>1.8</v>
      </c>
      <c r="AB15" s="171"/>
      <c r="AC15" s="172">
        <v>1.8</v>
      </c>
      <c r="AD15" s="167">
        <v>0</v>
      </c>
      <c r="AE15" s="167">
        <v>0</v>
      </c>
      <c r="AF15" s="168"/>
      <c r="AG15" s="168"/>
      <c r="AH15" s="167">
        <v>0</v>
      </c>
      <c r="AI15" s="167">
        <v>1.2</v>
      </c>
      <c r="AJ15" s="171"/>
      <c r="AK15" s="172">
        <v>1.2</v>
      </c>
      <c r="AL15" s="167">
        <v>0</v>
      </c>
      <c r="AM15" s="167">
        <v>0</v>
      </c>
      <c r="AN15" s="168"/>
      <c r="AO15" s="168"/>
      <c r="AP15" s="167">
        <v>0</v>
      </c>
      <c r="AQ15" s="167">
        <v>0</v>
      </c>
      <c r="AR15" s="171"/>
      <c r="AS15" s="172">
        <v>0</v>
      </c>
      <c r="AV15" s="100"/>
      <c r="AX15" s="66"/>
      <c r="AY15" s="6">
        <f xml:space="preserve"> IF( SUM( BA15:CI15 ) = 0, 0, $BA$9)</f>
        <v>0</v>
      </c>
      <c r="AZ15" s="66"/>
      <c r="BA15" s="67">
        <f xml:space="preserve"> IF( ISNUMBER(F15), 0, 1 )</f>
        <v>0</v>
      </c>
      <c r="BB15" s="67">
        <f xml:space="preserve"> IF( ISNUMBER(G15), 0, 1 )</f>
        <v>0</v>
      </c>
      <c r="BE15" s="67">
        <f t="shared" ref="BE15" si="48" xml:space="preserve"> IF( ISNUMBER(J15), 0, 1 )</f>
        <v>0</v>
      </c>
      <c r="BF15" s="67">
        <f t="shared" ref="BF15" si="49" xml:space="preserve"> IF( ISNUMBER(K15), 0, 1 )</f>
        <v>0</v>
      </c>
      <c r="BG15" s="73"/>
      <c r="BH15" s="67">
        <f t="shared" ref="BH15:BI15" si="50" xml:space="preserve"> IF( ISNUMBER(N15), 0, 1 )</f>
        <v>0</v>
      </c>
      <c r="BI15" s="67">
        <f t="shared" si="50"/>
        <v>0</v>
      </c>
      <c r="BL15" s="67">
        <f t="shared" ref="BL15" si="51" xml:space="preserve"> IF( ISNUMBER(R15), 0, 1 )</f>
        <v>0</v>
      </c>
      <c r="BM15" s="67">
        <f t="shared" ref="BM15" si="52" xml:space="preserve"> IF( ISNUMBER(S15), 0, 1 )</f>
        <v>0</v>
      </c>
      <c r="BN15" s="73"/>
      <c r="BO15" s="67">
        <f t="shared" ref="BO15:BP15" si="53" xml:space="preserve"> IF( ISNUMBER(V15), 0, 1 )</f>
        <v>0</v>
      </c>
      <c r="BP15" s="67">
        <f t="shared" si="53"/>
        <v>0</v>
      </c>
      <c r="BS15" s="67">
        <f t="shared" ref="BS15" si="54" xml:space="preserve"> IF( ISNUMBER(Z15), 0, 1 )</f>
        <v>0</v>
      </c>
      <c r="BT15" s="67">
        <f t="shared" ref="BT15" si="55" xml:space="preserve"> IF( ISNUMBER(AA15), 0, 1 )</f>
        <v>0</v>
      </c>
      <c r="BU15" s="73"/>
      <c r="BV15" s="67">
        <f t="shared" ref="BV15:BW15" si="56" xml:space="preserve"> IF( ISNUMBER(AD15), 0, 1 )</f>
        <v>0</v>
      </c>
      <c r="BW15" s="67">
        <f t="shared" si="56"/>
        <v>0</v>
      </c>
      <c r="BZ15" s="67">
        <f t="shared" ref="BZ15" si="57" xml:space="preserve"> IF( ISNUMBER(AH15), 0, 1 )</f>
        <v>0</v>
      </c>
      <c r="CA15" s="67">
        <f t="shared" ref="CA15" si="58" xml:space="preserve"> IF( ISNUMBER(AI15), 0, 1 )</f>
        <v>0</v>
      </c>
      <c r="CB15" s="73"/>
      <c r="CC15" s="67">
        <f t="shared" ref="CC15:CD15" si="59" xml:space="preserve"> IF( ISNUMBER(AL15), 0, 1 )</f>
        <v>0</v>
      </c>
      <c r="CD15" s="67">
        <f t="shared" si="59"/>
        <v>0</v>
      </c>
      <c r="CG15" s="67">
        <f t="shared" ref="CG15" si="60" xml:space="preserve"> IF( ISNUMBER(AP15), 0, 1 )</f>
        <v>0</v>
      </c>
      <c r="CH15" s="67">
        <f t="shared" ref="CH15" si="61" xml:space="preserve"> IF( ISNUMBER(AQ15), 0, 1 )</f>
        <v>0</v>
      </c>
      <c r="CI15" s="73"/>
      <c r="CJ15" s="66"/>
      <c r="CL15" s="90" t="s">
        <v>145</v>
      </c>
      <c r="CM15" s="144" t="s">
        <v>146</v>
      </c>
      <c r="CN15" s="144" t="s">
        <v>147</v>
      </c>
      <c r="CO15" s="151"/>
      <c r="CP15" s="151"/>
      <c r="CQ15" s="144" t="s">
        <v>148</v>
      </c>
      <c r="CR15" s="144" t="s">
        <v>149</v>
      </c>
      <c r="CS15" s="151"/>
      <c r="CT15" s="145" t="s">
        <v>150</v>
      </c>
    </row>
    <row r="16" spans="2:98" s="63" customFormat="1" ht="24.4" customHeight="1" thickTop="1" thickBot="1">
      <c r="B16" s="64"/>
      <c r="C16" s="65"/>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CL16" s="102"/>
      <c r="CM16" s="65"/>
      <c r="CN16" s="65"/>
      <c r="CO16" s="65"/>
      <c r="CP16" s="65"/>
      <c r="CQ16" s="65"/>
      <c r="CR16" s="65"/>
      <c r="CS16" s="65"/>
      <c r="CT16" s="65"/>
    </row>
    <row r="17" spans="2:98" s="63" customFormat="1" ht="19.5" customHeight="1" thickTop="1" thickBot="1">
      <c r="B17" s="288" t="s">
        <v>151</v>
      </c>
      <c r="C17" s="289"/>
      <c r="D17" s="75"/>
      <c r="E17" s="75"/>
      <c r="F17" s="269"/>
      <c r="G17" s="269"/>
      <c r="H17" s="269"/>
      <c r="I17" s="269"/>
      <c r="J17" s="268"/>
      <c r="K17" s="268"/>
      <c r="L17" s="268"/>
      <c r="M17" s="268"/>
      <c r="N17" s="269"/>
      <c r="O17" s="269"/>
      <c r="P17" s="269"/>
      <c r="Q17" s="269"/>
      <c r="R17" s="268"/>
      <c r="S17" s="268"/>
      <c r="T17" s="268"/>
      <c r="U17" s="268"/>
      <c r="V17" s="269"/>
      <c r="W17" s="269"/>
      <c r="X17" s="269"/>
      <c r="Y17" s="269"/>
      <c r="Z17" s="268"/>
      <c r="AA17" s="268"/>
      <c r="AB17" s="268"/>
      <c r="AC17" s="268"/>
      <c r="AD17" s="269"/>
      <c r="AE17" s="269"/>
      <c r="AF17" s="269"/>
      <c r="AG17" s="269"/>
      <c r="AH17" s="268"/>
      <c r="AI17" s="268"/>
      <c r="AJ17" s="268"/>
      <c r="AK17" s="268"/>
      <c r="AL17" s="269"/>
      <c r="AM17" s="269"/>
      <c r="AN17" s="269"/>
      <c r="AO17" s="269"/>
      <c r="AP17" s="268"/>
      <c r="AQ17" s="268"/>
      <c r="AR17" s="268"/>
      <c r="AS17" s="268"/>
      <c r="AX17" s="66"/>
      <c r="AY17" s="73"/>
      <c r="AZ17" s="66"/>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66"/>
      <c r="CL17" s="72" t="s">
        <v>151</v>
      </c>
      <c r="CM17" s="71"/>
      <c r="CN17" s="71"/>
      <c r="CO17" s="65"/>
      <c r="CP17" s="65"/>
      <c r="CQ17" s="65"/>
      <c r="CR17" s="65"/>
      <c r="CS17" s="65"/>
      <c r="CT17" s="65"/>
    </row>
    <row r="18" spans="2:98" s="63" customFormat="1" ht="30.75" customHeight="1" thickTop="1">
      <c r="B18" s="93">
        <v>5</v>
      </c>
      <c r="C18" s="92" t="s">
        <v>152</v>
      </c>
      <c r="D18" s="98" t="s">
        <v>153</v>
      </c>
      <c r="E18" s="94">
        <v>1</v>
      </c>
      <c r="F18" s="163">
        <v>0</v>
      </c>
      <c r="G18" s="173">
        <v>0</v>
      </c>
      <c r="H18" s="174"/>
      <c r="I18" s="175"/>
      <c r="J18" s="163">
        <v>0</v>
      </c>
      <c r="K18" s="163">
        <v>1</v>
      </c>
      <c r="L18" s="163">
        <v>0</v>
      </c>
      <c r="M18" s="176">
        <v>1</v>
      </c>
      <c r="N18" s="177">
        <v>1</v>
      </c>
      <c r="O18" s="178">
        <v>0</v>
      </c>
      <c r="P18" s="179"/>
      <c r="Q18" s="179"/>
      <c r="R18" s="173">
        <v>0</v>
      </c>
      <c r="S18" s="173">
        <v>0</v>
      </c>
      <c r="T18" s="173">
        <v>0</v>
      </c>
      <c r="U18" s="176">
        <v>1</v>
      </c>
      <c r="V18" s="173">
        <v>1</v>
      </c>
      <c r="W18" s="180">
        <v>0</v>
      </c>
      <c r="X18" s="179"/>
      <c r="Y18" s="179"/>
      <c r="Z18" s="173">
        <v>0</v>
      </c>
      <c r="AA18" s="173">
        <v>0</v>
      </c>
      <c r="AB18" s="173">
        <v>0</v>
      </c>
      <c r="AC18" s="176">
        <v>1</v>
      </c>
      <c r="AD18" s="173">
        <v>0</v>
      </c>
      <c r="AE18" s="180">
        <v>0</v>
      </c>
      <c r="AF18" s="179"/>
      <c r="AG18" s="179"/>
      <c r="AH18" s="173">
        <v>0</v>
      </c>
      <c r="AI18" s="173">
        <v>0</v>
      </c>
      <c r="AJ18" s="173">
        <v>0</v>
      </c>
      <c r="AK18" s="176">
        <v>0</v>
      </c>
      <c r="AL18" s="173">
        <v>0</v>
      </c>
      <c r="AM18" s="180">
        <v>0</v>
      </c>
      <c r="AN18" s="179"/>
      <c r="AO18" s="179"/>
      <c r="AP18" s="173">
        <v>0</v>
      </c>
      <c r="AQ18" s="173">
        <v>1</v>
      </c>
      <c r="AR18" s="173">
        <v>0</v>
      </c>
      <c r="AS18" s="176">
        <v>1</v>
      </c>
      <c r="AV18" s="69"/>
      <c r="AX18" s="66"/>
      <c r="AY18" s="6">
        <f xml:space="preserve"> IF( SUM( BA18:CI18 ) = 0, 0, $BA$9)</f>
        <v>0</v>
      </c>
      <c r="AZ18" s="66"/>
      <c r="BA18" s="67">
        <f t="shared" ref="BA18:BB20" si="62" xml:space="preserve"> IF( ISNUMBER(F18), 0, 1 )</f>
        <v>0</v>
      </c>
      <c r="BB18" s="67">
        <f t="shared" si="62"/>
        <v>0</v>
      </c>
      <c r="BC18" s="73"/>
      <c r="BD18" s="73"/>
      <c r="BE18" s="67">
        <f t="shared" ref="BE18:BE20" si="63" xml:space="preserve"> IF( ISNUMBER(J18), 0, 1 )</f>
        <v>0</v>
      </c>
      <c r="BF18" s="67">
        <f t="shared" ref="BF18:BF20" si="64" xml:space="preserve"> IF( ISNUMBER(K18), 0, 1 )</f>
        <v>0</v>
      </c>
      <c r="BG18" s="67">
        <f t="shared" ref="BG18:BG20" si="65" xml:space="preserve"> IF( ISNUMBER(L18), 0, 1 )</f>
        <v>0</v>
      </c>
      <c r="BH18" s="67">
        <f t="shared" ref="BH18:BI20" si="66" xml:space="preserve"> IF( ISNUMBER(N18), 0, 1 )</f>
        <v>0</v>
      </c>
      <c r="BI18" s="67">
        <f xml:space="preserve"> IF( ISNUMBER(O18), 0, 1 )</f>
        <v>0</v>
      </c>
      <c r="BJ18" s="73"/>
      <c r="BK18" s="73"/>
      <c r="BL18" s="67">
        <f t="shared" ref="BL18:BL20" si="67" xml:space="preserve"> IF( ISNUMBER(R18), 0, 1 )</f>
        <v>0</v>
      </c>
      <c r="BM18" s="67">
        <f t="shared" ref="BM18:BM20" si="68" xml:space="preserve"> IF( ISNUMBER(S18), 0, 1 )</f>
        <v>0</v>
      </c>
      <c r="BN18" s="67">
        <f t="shared" ref="BN18:BN20" si="69" xml:space="preserve"> IF( ISNUMBER(T18), 0, 1 )</f>
        <v>0</v>
      </c>
      <c r="BO18" s="67">
        <f t="shared" ref="BO18:BP20" si="70" xml:space="preserve"> IF( ISNUMBER(V18), 0, 1 )</f>
        <v>0</v>
      </c>
      <c r="BP18" s="67">
        <f t="shared" si="70"/>
        <v>0</v>
      </c>
      <c r="BQ18" s="73"/>
      <c r="BR18" s="73"/>
      <c r="BS18" s="67">
        <f t="shared" ref="BS18:BS20" si="71" xml:space="preserve"> IF( ISNUMBER(Z18), 0, 1 )</f>
        <v>0</v>
      </c>
      <c r="BT18" s="67">
        <f t="shared" ref="BT18:BT20" si="72" xml:space="preserve"> IF( ISNUMBER(AA18), 0, 1 )</f>
        <v>0</v>
      </c>
      <c r="BU18" s="67">
        <f t="shared" ref="BU18:BU20" si="73" xml:space="preserve"> IF( ISNUMBER(AB18), 0, 1 )</f>
        <v>0</v>
      </c>
      <c r="BV18" s="67">
        <f t="shared" ref="BV18:BW20" si="74" xml:space="preserve"> IF( ISNUMBER(AD18), 0, 1 )</f>
        <v>0</v>
      </c>
      <c r="BW18" s="67">
        <f t="shared" si="74"/>
        <v>0</v>
      </c>
      <c r="BX18" s="73"/>
      <c r="BY18" s="73"/>
      <c r="BZ18" s="67">
        <f t="shared" ref="BZ18:BZ20" si="75" xml:space="preserve"> IF( ISNUMBER(AH18), 0, 1 )</f>
        <v>0</v>
      </c>
      <c r="CA18" s="67">
        <f t="shared" ref="CA18:CA20" si="76" xml:space="preserve"> IF( ISNUMBER(AI18), 0, 1 )</f>
        <v>0</v>
      </c>
      <c r="CB18" s="67">
        <f t="shared" ref="CB18:CB20" si="77" xml:space="preserve"> IF( ISNUMBER(AJ18), 0, 1 )</f>
        <v>0</v>
      </c>
      <c r="CC18" s="67">
        <f t="shared" ref="CC18:CD20" si="78" xml:space="preserve"> IF( ISNUMBER(AL18), 0, 1 )</f>
        <v>0</v>
      </c>
      <c r="CD18" s="67">
        <f t="shared" si="78"/>
        <v>0</v>
      </c>
      <c r="CE18" s="73"/>
      <c r="CF18" s="73"/>
      <c r="CG18" s="67">
        <f t="shared" ref="CG18:CG20" si="79" xml:space="preserve"> IF( ISNUMBER(AP18), 0, 1 )</f>
        <v>0</v>
      </c>
      <c r="CH18" s="67">
        <f t="shared" ref="CH18:CH20" si="80" xml:space="preserve"> IF( ISNUMBER(AQ18), 0, 1 )</f>
        <v>0</v>
      </c>
      <c r="CI18" s="67">
        <f t="shared" ref="CI18:CI20" si="81" xml:space="preserve"> IF( ISNUMBER(AR18), 0, 1 )</f>
        <v>0</v>
      </c>
      <c r="CJ18" s="66"/>
      <c r="CL18" s="68" t="s">
        <v>152</v>
      </c>
      <c r="CM18" s="142" t="s">
        <v>154</v>
      </c>
      <c r="CN18" s="142" t="s">
        <v>155</v>
      </c>
      <c r="CO18" s="152"/>
      <c r="CP18" s="152"/>
      <c r="CQ18" s="142" t="s">
        <v>156</v>
      </c>
      <c r="CR18" s="142" t="s">
        <v>157</v>
      </c>
      <c r="CS18" s="142" t="s">
        <v>158</v>
      </c>
      <c r="CT18" s="143" t="s">
        <v>159</v>
      </c>
    </row>
    <row r="19" spans="2:98" s="63" customFormat="1" ht="30.75" customHeight="1">
      <c r="B19" s="95">
        <v>6</v>
      </c>
      <c r="C19" s="81" t="s">
        <v>160</v>
      </c>
      <c r="D19" s="99" t="s">
        <v>153</v>
      </c>
      <c r="E19" s="82">
        <v>1</v>
      </c>
      <c r="F19" s="163">
        <v>0</v>
      </c>
      <c r="G19" s="163">
        <v>0</v>
      </c>
      <c r="H19" s="181"/>
      <c r="I19" s="181"/>
      <c r="J19" s="163">
        <v>0</v>
      </c>
      <c r="K19" s="163">
        <v>0</v>
      </c>
      <c r="L19" s="163">
        <v>0</v>
      </c>
      <c r="M19" s="182">
        <v>0</v>
      </c>
      <c r="N19" s="163">
        <v>0</v>
      </c>
      <c r="O19" s="163">
        <v>0</v>
      </c>
      <c r="P19" s="181"/>
      <c r="Q19" s="181"/>
      <c r="R19" s="163">
        <v>0</v>
      </c>
      <c r="S19" s="163">
        <v>1</v>
      </c>
      <c r="T19" s="163">
        <v>0</v>
      </c>
      <c r="U19" s="182">
        <v>1</v>
      </c>
      <c r="V19" s="163">
        <v>0</v>
      </c>
      <c r="W19" s="163">
        <v>0</v>
      </c>
      <c r="X19" s="181"/>
      <c r="Y19" s="181"/>
      <c r="Z19" s="163">
        <v>0</v>
      </c>
      <c r="AA19" s="163">
        <v>1</v>
      </c>
      <c r="AB19" s="163">
        <v>0</v>
      </c>
      <c r="AC19" s="182">
        <v>1</v>
      </c>
      <c r="AD19" s="163">
        <v>0</v>
      </c>
      <c r="AE19" s="163">
        <v>0</v>
      </c>
      <c r="AF19" s="181"/>
      <c r="AG19" s="181"/>
      <c r="AH19" s="163">
        <v>0</v>
      </c>
      <c r="AI19" s="163">
        <v>0</v>
      </c>
      <c r="AJ19" s="163">
        <v>0</v>
      </c>
      <c r="AK19" s="182">
        <v>0</v>
      </c>
      <c r="AL19" s="163">
        <v>0</v>
      </c>
      <c r="AM19" s="163">
        <v>0</v>
      </c>
      <c r="AN19" s="181"/>
      <c r="AO19" s="181"/>
      <c r="AP19" s="163">
        <v>0</v>
      </c>
      <c r="AQ19" s="163">
        <v>1</v>
      </c>
      <c r="AR19" s="163">
        <v>0</v>
      </c>
      <c r="AS19" s="182">
        <v>1</v>
      </c>
      <c r="AV19" s="83"/>
      <c r="AX19" s="66"/>
      <c r="AY19" s="6">
        <f xml:space="preserve"> IF( SUM( BA19:CI19 ) = 0, 0, $BA$9)</f>
        <v>0</v>
      </c>
      <c r="AZ19" s="66"/>
      <c r="BA19" s="67">
        <f t="shared" si="62"/>
        <v>0</v>
      </c>
      <c r="BB19" s="67">
        <f t="shared" si="62"/>
        <v>0</v>
      </c>
      <c r="BC19" s="73"/>
      <c r="BD19" s="73"/>
      <c r="BE19" s="67">
        <f t="shared" si="63"/>
        <v>0</v>
      </c>
      <c r="BF19" s="67">
        <f t="shared" si="64"/>
        <v>0</v>
      </c>
      <c r="BG19" s="67">
        <f t="shared" si="65"/>
        <v>0</v>
      </c>
      <c r="BH19" s="67">
        <f t="shared" si="66"/>
        <v>0</v>
      </c>
      <c r="BI19" s="67">
        <f t="shared" si="66"/>
        <v>0</v>
      </c>
      <c r="BJ19" s="73"/>
      <c r="BK19" s="73"/>
      <c r="BL19" s="67">
        <f t="shared" si="67"/>
        <v>0</v>
      </c>
      <c r="BM19" s="67">
        <f t="shared" si="68"/>
        <v>0</v>
      </c>
      <c r="BN19" s="67">
        <f t="shared" si="69"/>
        <v>0</v>
      </c>
      <c r="BO19" s="67">
        <f t="shared" si="70"/>
        <v>0</v>
      </c>
      <c r="BP19" s="67">
        <f t="shared" si="70"/>
        <v>0</v>
      </c>
      <c r="BQ19" s="73"/>
      <c r="BR19" s="73"/>
      <c r="BS19" s="67">
        <f t="shared" si="71"/>
        <v>0</v>
      </c>
      <c r="BT19" s="67">
        <f t="shared" si="72"/>
        <v>0</v>
      </c>
      <c r="BU19" s="67">
        <f t="shared" si="73"/>
        <v>0</v>
      </c>
      <c r="BV19" s="67">
        <f t="shared" si="74"/>
        <v>0</v>
      </c>
      <c r="BW19" s="67">
        <f t="shared" si="74"/>
        <v>0</v>
      </c>
      <c r="BX19" s="73"/>
      <c r="BY19" s="73"/>
      <c r="BZ19" s="67">
        <f t="shared" si="75"/>
        <v>0</v>
      </c>
      <c r="CA19" s="67">
        <f t="shared" si="76"/>
        <v>0</v>
      </c>
      <c r="CB19" s="67">
        <f t="shared" si="77"/>
        <v>0</v>
      </c>
      <c r="CC19" s="67">
        <f t="shared" si="78"/>
        <v>0</v>
      </c>
      <c r="CD19" s="67">
        <f t="shared" si="78"/>
        <v>0</v>
      </c>
      <c r="CE19" s="73"/>
      <c r="CF19" s="73"/>
      <c r="CG19" s="67">
        <f t="shared" si="79"/>
        <v>0</v>
      </c>
      <c r="CH19" s="67">
        <f t="shared" si="80"/>
        <v>0</v>
      </c>
      <c r="CI19" s="67">
        <f t="shared" si="81"/>
        <v>0</v>
      </c>
      <c r="CJ19" s="66"/>
      <c r="CL19" s="81" t="s">
        <v>160</v>
      </c>
      <c r="CM19" s="146" t="s">
        <v>161</v>
      </c>
      <c r="CN19" s="146" t="s">
        <v>162</v>
      </c>
      <c r="CO19" s="153"/>
      <c r="CP19" s="153"/>
      <c r="CQ19" s="146" t="s">
        <v>163</v>
      </c>
      <c r="CR19" s="146" t="s">
        <v>164</v>
      </c>
      <c r="CS19" s="146" t="s">
        <v>165</v>
      </c>
      <c r="CT19" s="147" t="s">
        <v>166</v>
      </c>
    </row>
    <row r="20" spans="2:98" s="63" customFormat="1" ht="30.75" customHeight="1" thickBot="1">
      <c r="B20" s="96">
        <v>7</v>
      </c>
      <c r="C20" s="97" t="s">
        <v>167</v>
      </c>
      <c r="D20" s="91" t="s">
        <v>168</v>
      </c>
      <c r="E20" s="91">
        <v>1</v>
      </c>
      <c r="F20" s="183">
        <v>0</v>
      </c>
      <c r="G20" s="183">
        <v>0</v>
      </c>
      <c r="H20" s="184"/>
      <c r="I20" s="184"/>
      <c r="J20" s="183">
        <v>0</v>
      </c>
      <c r="K20" s="183">
        <v>4.4000000000000004</v>
      </c>
      <c r="L20" s="183">
        <v>0</v>
      </c>
      <c r="M20" s="185">
        <v>4.4000000000000004</v>
      </c>
      <c r="N20" s="183">
        <v>11</v>
      </c>
      <c r="O20" s="183">
        <v>0</v>
      </c>
      <c r="P20" s="184"/>
      <c r="Q20" s="184"/>
      <c r="R20" s="183">
        <v>0</v>
      </c>
      <c r="S20" s="183">
        <v>7</v>
      </c>
      <c r="T20" s="183">
        <v>0</v>
      </c>
      <c r="U20" s="185">
        <v>18</v>
      </c>
      <c r="V20" s="183">
        <v>37</v>
      </c>
      <c r="W20" s="183">
        <v>0</v>
      </c>
      <c r="X20" s="184"/>
      <c r="Y20" s="184"/>
      <c r="Z20" s="183">
        <v>0</v>
      </c>
      <c r="AA20" s="183">
        <v>36</v>
      </c>
      <c r="AB20" s="183">
        <v>0</v>
      </c>
      <c r="AC20" s="185">
        <v>73</v>
      </c>
      <c r="AD20" s="183">
        <v>0</v>
      </c>
      <c r="AE20" s="183">
        <v>0</v>
      </c>
      <c r="AF20" s="184"/>
      <c r="AG20" s="184"/>
      <c r="AH20" s="183">
        <v>0</v>
      </c>
      <c r="AI20" s="183">
        <v>0</v>
      </c>
      <c r="AJ20" s="183">
        <v>0</v>
      </c>
      <c r="AK20" s="185">
        <v>0</v>
      </c>
      <c r="AL20" s="183">
        <v>0</v>
      </c>
      <c r="AM20" s="183">
        <v>0</v>
      </c>
      <c r="AN20" s="184"/>
      <c r="AO20" s="184"/>
      <c r="AP20" s="183">
        <v>0</v>
      </c>
      <c r="AQ20" s="183">
        <v>18.3</v>
      </c>
      <c r="AR20" s="183">
        <v>0</v>
      </c>
      <c r="AS20" s="185">
        <v>18.3</v>
      </c>
      <c r="AV20" s="100"/>
      <c r="AX20" s="66"/>
      <c r="AY20" s="6">
        <f xml:space="preserve"> IF( SUM( BA20:CI20 ) = 0, 0, $BA$9)</f>
        <v>0</v>
      </c>
      <c r="AZ20" s="66"/>
      <c r="BA20" s="67">
        <f t="shared" si="62"/>
        <v>0</v>
      </c>
      <c r="BB20" s="67">
        <f t="shared" si="62"/>
        <v>0</v>
      </c>
      <c r="BC20" s="73"/>
      <c r="BD20" s="73"/>
      <c r="BE20" s="67">
        <f t="shared" si="63"/>
        <v>0</v>
      </c>
      <c r="BF20" s="67">
        <f t="shared" si="64"/>
        <v>0</v>
      </c>
      <c r="BG20" s="67">
        <f t="shared" si="65"/>
        <v>0</v>
      </c>
      <c r="BH20" s="67">
        <f t="shared" si="66"/>
        <v>0</v>
      </c>
      <c r="BI20" s="67">
        <f t="shared" si="66"/>
        <v>0</v>
      </c>
      <c r="BJ20" s="73"/>
      <c r="BK20" s="73"/>
      <c r="BL20" s="67">
        <f t="shared" si="67"/>
        <v>0</v>
      </c>
      <c r="BM20" s="67">
        <f t="shared" si="68"/>
        <v>0</v>
      </c>
      <c r="BN20" s="67">
        <f t="shared" si="69"/>
        <v>0</v>
      </c>
      <c r="BO20" s="67">
        <f t="shared" si="70"/>
        <v>0</v>
      </c>
      <c r="BP20" s="67">
        <f t="shared" si="70"/>
        <v>0</v>
      </c>
      <c r="BQ20" s="73"/>
      <c r="BR20" s="73"/>
      <c r="BS20" s="67">
        <f t="shared" si="71"/>
        <v>0</v>
      </c>
      <c r="BT20" s="67">
        <f t="shared" si="72"/>
        <v>0</v>
      </c>
      <c r="BU20" s="67">
        <f t="shared" si="73"/>
        <v>0</v>
      </c>
      <c r="BV20" s="67">
        <f t="shared" si="74"/>
        <v>0</v>
      </c>
      <c r="BW20" s="67">
        <f t="shared" si="74"/>
        <v>0</v>
      </c>
      <c r="BX20" s="73"/>
      <c r="BY20" s="73"/>
      <c r="BZ20" s="67">
        <f t="shared" si="75"/>
        <v>0</v>
      </c>
      <c r="CA20" s="67">
        <f t="shared" si="76"/>
        <v>0</v>
      </c>
      <c r="CB20" s="67">
        <f t="shared" si="77"/>
        <v>0</v>
      </c>
      <c r="CC20" s="67">
        <f t="shared" si="78"/>
        <v>0</v>
      </c>
      <c r="CD20" s="67">
        <f t="shared" si="78"/>
        <v>0</v>
      </c>
      <c r="CE20" s="73"/>
      <c r="CF20" s="73"/>
      <c r="CG20" s="67">
        <f t="shared" si="79"/>
        <v>0</v>
      </c>
      <c r="CH20" s="67">
        <f t="shared" si="80"/>
        <v>0</v>
      </c>
      <c r="CI20" s="67">
        <f t="shared" si="81"/>
        <v>0</v>
      </c>
      <c r="CJ20" s="66"/>
      <c r="CL20" s="101" t="s">
        <v>167</v>
      </c>
      <c r="CM20" s="144" t="s">
        <v>169</v>
      </c>
      <c r="CN20" s="144" t="s">
        <v>170</v>
      </c>
      <c r="CO20" s="151"/>
      <c r="CP20" s="151"/>
      <c r="CQ20" s="144" t="s">
        <v>171</v>
      </c>
      <c r="CR20" s="144" t="s">
        <v>172</v>
      </c>
      <c r="CS20" s="144" t="s">
        <v>173</v>
      </c>
      <c r="CT20" s="145" t="s">
        <v>174</v>
      </c>
    </row>
    <row r="21" spans="2:98" s="63" customFormat="1" ht="24.4" customHeight="1" thickTop="1" thickBot="1">
      <c r="C21" s="65"/>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BC21" s="73"/>
      <c r="BD21" s="73"/>
      <c r="BJ21" s="73"/>
      <c r="BK21" s="73"/>
      <c r="BQ21" s="73"/>
      <c r="BR21" s="73"/>
      <c r="BX21" s="73"/>
      <c r="BY21" s="73"/>
      <c r="CE21" s="73"/>
      <c r="CF21" s="73"/>
      <c r="CL21" s="103"/>
    </row>
    <row r="22" spans="2:98" s="63" customFormat="1" ht="19.5" customHeight="1" thickTop="1" thickBot="1">
      <c r="B22" s="288" t="s">
        <v>175</v>
      </c>
      <c r="C22" s="296"/>
      <c r="D22" s="75"/>
      <c r="E22" s="75"/>
      <c r="F22" s="269"/>
      <c r="G22" s="269"/>
      <c r="H22" s="269"/>
      <c r="I22" s="269"/>
      <c r="J22" s="268"/>
      <c r="K22" s="268"/>
      <c r="L22" s="268"/>
      <c r="M22" s="268"/>
      <c r="N22" s="269"/>
      <c r="O22" s="269"/>
      <c r="P22" s="269"/>
      <c r="Q22" s="269"/>
      <c r="R22" s="268"/>
      <c r="S22" s="268"/>
      <c r="T22" s="268"/>
      <c r="U22" s="268"/>
      <c r="V22" s="269"/>
      <c r="W22" s="269"/>
      <c r="X22" s="269"/>
      <c r="Y22" s="269"/>
      <c r="Z22" s="268"/>
      <c r="AA22" s="268"/>
      <c r="AB22" s="268"/>
      <c r="AC22" s="268"/>
      <c r="AD22" s="269"/>
      <c r="AE22" s="269"/>
      <c r="AF22" s="269"/>
      <c r="AG22" s="269"/>
      <c r="AH22" s="268"/>
      <c r="AI22" s="268"/>
      <c r="AJ22" s="268"/>
      <c r="AK22" s="268"/>
      <c r="AL22" s="269"/>
      <c r="AM22" s="269"/>
      <c r="AN22" s="269"/>
      <c r="AO22" s="269"/>
      <c r="AP22" s="268"/>
      <c r="AQ22" s="268"/>
      <c r="AR22" s="268"/>
      <c r="AS22" s="268"/>
      <c r="AX22" s="66"/>
      <c r="AY22" s="73"/>
      <c r="AZ22" s="66"/>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66"/>
      <c r="CL22" s="72" t="s">
        <v>175</v>
      </c>
      <c r="CM22" s="71"/>
      <c r="CN22" s="71"/>
    </row>
    <row r="23" spans="2:98" s="63" customFormat="1" ht="30.75" customHeight="1" thickTop="1">
      <c r="B23" s="93">
        <v>8</v>
      </c>
      <c r="C23" s="92" t="s">
        <v>176</v>
      </c>
      <c r="D23" s="94" t="s">
        <v>153</v>
      </c>
      <c r="E23" s="94">
        <v>1</v>
      </c>
      <c r="F23" s="173">
        <v>0</v>
      </c>
      <c r="G23" s="173">
        <v>0</v>
      </c>
      <c r="H23" s="186"/>
      <c r="I23" s="175"/>
      <c r="J23" s="173">
        <v>0</v>
      </c>
      <c r="K23" s="173">
        <v>0</v>
      </c>
      <c r="L23" s="187"/>
      <c r="M23" s="176">
        <v>0</v>
      </c>
      <c r="N23" s="173">
        <v>1</v>
      </c>
      <c r="O23" s="173">
        <v>0</v>
      </c>
      <c r="P23" s="186"/>
      <c r="Q23" s="175"/>
      <c r="R23" s="173">
        <v>0</v>
      </c>
      <c r="S23" s="173">
        <v>0</v>
      </c>
      <c r="T23" s="187"/>
      <c r="U23" s="176">
        <v>1</v>
      </c>
      <c r="V23" s="173">
        <v>0</v>
      </c>
      <c r="W23" s="173">
        <v>0</v>
      </c>
      <c r="X23" s="186"/>
      <c r="Y23" s="175"/>
      <c r="Z23" s="173">
        <v>0</v>
      </c>
      <c r="AA23" s="173">
        <v>0</v>
      </c>
      <c r="AB23" s="187"/>
      <c r="AC23" s="176">
        <v>0</v>
      </c>
      <c r="AD23" s="173">
        <v>0</v>
      </c>
      <c r="AE23" s="173">
        <v>0</v>
      </c>
      <c r="AF23" s="174"/>
      <c r="AG23" s="175"/>
      <c r="AH23" s="173">
        <v>1</v>
      </c>
      <c r="AI23" s="173">
        <v>0.1</v>
      </c>
      <c r="AJ23" s="187"/>
      <c r="AK23" s="176">
        <v>1</v>
      </c>
      <c r="AL23" s="188">
        <v>1</v>
      </c>
      <c r="AM23" s="173">
        <v>0</v>
      </c>
      <c r="AN23" s="174"/>
      <c r="AO23" s="174"/>
      <c r="AP23" s="173">
        <v>0</v>
      </c>
      <c r="AQ23" s="173">
        <v>0</v>
      </c>
      <c r="AR23" s="187"/>
      <c r="AS23" s="176">
        <v>1</v>
      </c>
      <c r="AV23" s="69"/>
      <c r="AX23" s="66"/>
      <c r="AY23" s="6">
        <f xml:space="preserve"> IF( SUM( BA23:CI23 ) = 0, 0, $BA$9)</f>
        <v>0</v>
      </c>
      <c r="AZ23" s="66"/>
      <c r="BA23" s="67">
        <f t="shared" ref="BA23:BB25" si="82" xml:space="preserve"> IF( ISNUMBER(F23), 0, 1 )</f>
        <v>0</v>
      </c>
      <c r="BB23" s="67">
        <f t="shared" si="82"/>
        <v>0</v>
      </c>
      <c r="BC23" s="73"/>
      <c r="BD23" s="73"/>
      <c r="BE23" s="67">
        <f t="shared" ref="BE23:BE25" si="83" xml:space="preserve"> IF( ISNUMBER(J23), 0, 1 )</f>
        <v>0</v>
      </c>
      <c r="BF23" s="67">
        <f t="shared" ref="BF23:BF25" si="84" xml:space="preserve"> IF( ISNUMBER(K23), 0, 1 )</f>
        <v>0</v>
      </c>
      <c r="BG23" s="73"/>
      <c r="BH23" s="67">
        <f t="shared" ref="BH23:BI25" si="85" xml:space="preserve"> IF( ISNUMBER(N23), 0, 1 )</f>
        <v>0</v>
      </c>
      <c r="BI23" s="67">
        <f t="shared" si="85"/>
        <v>0</v>
      </c>
      <c r="BJ23" s="73"/>
      <c r="BK23" s="73"/>
      <c r="BL23" s="67">
        <f t="shared" ref="BL23:BL25" si="86" xml:space="preserve"> IF( ISNUMBER(R23), 0, 1 )</f>
        <v>0</v>
      </c>
      <c r="BM23" s="67">
        <f t="shared" ref="BM23:BM25" si="87" xml:space="preserve"> IF( ISNUMBER(S23), 0, 1 )</f>
        <v>0</v>
      </c>
      <c r="BN23" s="73"/>
      <c r="BO23" s="67">
        <f t="shared" ref="BO23:BP25" si="88" xml:space="preserve"> IF( ISNUMBER(V23), 0, 1 )</f>
        <v>0</v>
      </c>
      <c r="BP23" s="67">
        <f t="shared" si="88"/>
        <v>0</v>
      </c>
      <c r="BQ23" s="73"/>
      <c r="BR23" s="73"/>
      <c r="BS23" s="67">
        <f t="shared" ref="BS23:BS25" si="89" xml:space="preserve"> IF( ISNUMBER(Z23), 0, 1 )</f>
        <v>0</v>
      </c>
      <c r="BT23" s="67">
        <f t="shared" ref="BT23:BT25" si="90" xml:space="preserve"> IF( ISNUMBER(AA23), 0, 1 )</f>
        <v>0</v>
      </c>
      <c r="BU23" s="73"/>
      <c r="BV23" s="67">
        <f t="shared" ref="BV23:BW25" si="91" xml:space="preserve"> IF( ISNUMBER(AD23), 0, 1 )</f>
        <v>0</v>
      </c>
      <c r="BW23" s="67">
        <f t="shared" si="91"/>
        <v>0</v>
      </c>
      <c r="BX23" s="73"/>
      <c r="BY23" s="73"/>
      <c r="BZ23" s="67">
        <f t="shared" ref="BZ23:BZ25" si="92" xml:space="preserve"> IF( ISNUMBER(AH23), 0, 1 )</f>
        <v>0</v>
      </c>
      <c r="CA23" s="67">
        <f t="shared" ref="CA23:CA25" si="93" xml:space="preserve"> IF( ISNUMBER(AI23), 0, 1 )</f>
        <v>0</v>
      </c>
      <c r="CB23" s="73"/>
      <c r="CC23" s="67">
        <f t="shared" ref="CC23:CD25" si="94" xml:space="preserve"> IF( ISNUMBER(AL23), 0, 1 )</f>
        <v>0</v>
      </c>
      <c r="CD23" s="67">
        <f t="shared" si="94"/>
        <v>0</v>
      </c>
      <c r="CE23" s="73"/>
      <c r="CF23" s="73"/>
      <c r="CG23" s="67">
        <f t="shared" ref="CG23:CG25" si="95" xml:space="preserve"> IF( ISNUMBER(AP23), 0, 1 )</f>
        <v>0</v>
      </c>
      <c r="CH23" s="67">
        <f t="shared" ref="CH23:CH25" si="96" xml:space="preserve"> IF( ISNUMBER(AQ23), 0, 1 )</f>
        <v>0</v>
      </c>
      <c r="CI23" s="73"/>
      <c r="CJ23" s="66"/>
      <c r="CL23" s="68" t="s">
        <v>176</v>
      </c>
      <c r="CM23" s="142" t="s">
        <v>177</v>
      </c>
      <c r="CN23" s="142" t="s">
        <v>178</v>
      </c>
      <c r="CO23" s="152"/>
      <c r="CP23" s="152"/>
      <c r="CQ23" s="142" t="s">
        <v>179</v>
      </c>
      <c r="CR23" s="142" t="s">
        <v>180</v>
      </c>
      <c r="CS23" s="152"/>
      <c r="CT23" s="148" t="s">
        <v>181</v>
      </c>
    </row>
    <row r="24" spans="2:98" s="63" customFormat="1" ht="30.75" customHeight="1">
      <c r="B24" s="95">
        <v>9</v>
      </c>
      <c r="C24" s="81" t="s">
        <v>182</v>
      </c>
      <c r="D24" s="82" t="s">
        <v>153</v>
      </c>
      <c r="E24" s="82">
        <v>1</v>
      </c>
      <c r="F24" s="163">
        <v>0</v>
      </c>
      <c r="G24" s="163">
        <v>0</v>
      </c>
      <c r="H24" s="181"/>
      <c r="I24" s="181"/>
      <c r="J24" s="163">
        <v>0</v>
      </c>
      <c r="K24" s="163">
        <v>0</v>
      </c>
      <c r="L24" s="189"/>
      <c r="M24" s="190">
        <v>0</v>
      </c>
      <c r="N24" s="163">
        <v>1</v>
      </c>
      <c r="O24" s="163">
        <v>0</v>
      </c>
      <c r="P24" s="181"/>
      <c r="Q24" s="181"/>
      <c r="R24" s="163">
        <v>0</v>
      </c>
      <c r="S24" s="163">
        <v>1</v>
      </c>
      <c r="T24" s="189"/>
      <c r="U24" s="190">
        <v>2</v>
      </c>
      <c r="V24" s="163">
        <v>0</v>
      </c>
      <c r="W24" s="163">
        <v>0</v>
      </c>
      <c r="X24" s="181"/>
      <c r="Y24" s="181"/>
      <c r="Z24" s="163">
        <v>0</v>
      </c>
      <c r="AA24" s="163">
        <v>0</v>
      </c>
      <c r="AB24" s="189"/>
      <c r="AC24" s="190">
        <v>0</v>
      </c>
      <c r="AD24" s="163">
        <v>0</v>
      </c>
      <c r="AE24" s="163">
        <v>0</v>
      </c>
      <c r="AF24" s="181"/>
      <c r="AG24" s="181"/>
      <c r="AH24" s="163">
        <v>0</v>
      </c>
      <c r="AI24" s="163">
        <v>0</v>
      </c>
      <c r="AJ24" s="189"/>
      <c r="AK24" s="190">
        <v>0</v>
      </c>
      <c r="AL24" s="163">
        <v>1</v>
      </c>
      <c r="AM24" s="163">
        <v>0</v>
      </c>
      <c r="AN24" s="181"/>
      <c r="AO24" s="181"/>
      <c r="AP24" s="163">
        <v>0.8</v>
      </c>
      <c r="AQ24" s="163">
        <v>0.2</v>
      </c>
      <c r="AR24" s="189"/>
      <c r="AS24" s="190">
        <v>2</v>
      </c>
      <c r="AV24" s="83"/>
      <c r="AX24" s="66"/>
      <c r="AY24" s="6">
        <f xml:space="preserve"> IF( SUM( BA24:CI24 ) = 0, 0, $BA$9)</f>
        <v>0</v>
      </c>
      <c r="AZ24" s="66"/>
      <c r="BA24" s="67">
        <f t="shared" si="82"/>
        <v>0</v>
      </c>
      <c r="BB24" s="67">
        <f t="shared" si="82"/>
        <v>0</v>
      </c>
      <c r="BC24" s="73"/>
      <c r="BD24" s="73"/>
      <c r="BE24" s="67">
        <f t="shared" si="83"/>
        <v>0</v>
      </c>
      <c r="BF24" s="67">
        <f t="shared" si="84"/>
        <v>0</v>
      </c>
      <c r="BG24" s="73"/>
      <c r="BH24" s="67">
        <f t="shared" si="85"/>
        <v>0</v>
      </c>
      <c r="BI24" s="67">
        <f t="shared" si="85"/>
        <v>0</v>
      </c>
      <c r="BJ24" s="73"/>
      <c r="BK24" s="73"/>
      <c r="BL24" s="67">
        <f t="shared" si="86"/>
        <v>0</v>
      </c>
      <c r="BM24" s="67">
        <f t="shared" si="87"/>
        <v>0</v>
      </c>
      <c r="BN24" s="73"/>
      <c r="BO24" s="67">
        <f t="shared" si="88"/>
        <v>0</v>
      </c>
      <c r="BP24" s="67">
        <f t="shared" si="88"/>
        <v>0</v>
      </c>
      <c r="BQ24" s="73"/>
      <c r="BR24" s="73"/>
      <c r="BS24" s="67">
        <f t="shared" si="89"/>
        <v>0</v>
      </c>
      <c r="BT24" s="67">
        <f t="shared" si="90"/>
        <v>0</v>
      </c>
      <c r="BU24" s="73"/>
      <c r="BV24" s="67">
        <f t="shared" si="91"/>
        <v>0</v>
      </c>
      <c r="BW24" s="67">
        <f t="shared" si="91"/>
        <v>0</v>
      </c>
      <c r="BX24" s="73"/>
      <c r="BY24" s="73"/>
      <c r="BZ24" s="67">
        <f t="shared" si="92"/>
        <v>0</v>
      </c>
      <c r="CA24" s="67">
        <f t="shared" si="93"/>
        <v>0</v>
      </c>
      <c r="CB24" s="73"/>
      <c r="CC24" s="67">
        <f t="shared" si="94"/>
        <v>0</v>
      </c>
      <c r="CD24" s="67">
        <f t="shared" si="94"/>
        <v>0</v>
      </c>
      <c r="CE24" s="73"/>
      <c r="CF24" s="73"/>
      <c r="CG24" s="67">
        <f t="shared" si="95"/>
        <v>0</v>
      </c>
      <c r="CH24" s="67">
        <f t="shared" si="96"/>
        <v>0</v>
      </c>
      <c r="CI24" s="73"/>
      <c r="CJ24" s="66"/>
      <c r="CL24" s="81" t="s">
        <v>182</v>
      </c>
      <c r="CM24" s="146" t="s">
        <v>183</v>
      </c>
      <c r="CN24" s="146" t="s">
        <v>184</v>
      </c>
      <c r="CO24" s="153"/>
      <c r="CP24" s="153"/>
      <c r="CQ24" s="146" t="s">
        <v>185</v>
      </c>
      <c r="CR24" s="146" t="s">
        <v>186</v>
      </c>
      <c r="CS24" s="153"/>
      <c r="CT24" s="149" t="s">
        <v>187</v>
      </c>
    </row>
    <row r="25" spans="2:98" s="63" customFormat="1" ht="30.75" customHeight="1" thickBot="1">
      <c r="B25" s="96">
        <v>10</v>
      </c>
      <c r="C25" s="97" t="s">
        <v>188</v>
      </c>
      <c r="D25" s="91" t="s">
        <v>168</v>
      </c>
      <c r="E25" s="91">
        <v>1</v>
      </c>
      <c r="F25" s="183">
        <v>0</v>
      </c>
      <c r="G25" s="183">
        <v>0</v>
      </c>
      <c r="H25" s="184"/>
      <c r="I25" s="184"/>
      <c r="J25" s="183">
        <v>0</v>
      </c>
      <c r="K25" s="183">
        <v>0</v>
      </c>
      <c r="L25" s="191"/>
      <c r="M25" s="192">
        <v>0</v>
      </c>
      <c r="N25" s="183">
        <v>14.8</v>
      </c>
      <c r="O25" s="183">
        <v>0</v>
      </c>
      <c r="P25" s="184"/>
      <c r="Q25" s="184"/>
      <c r="R25" s="183">
        <v>0</v>
      </c>
      <c r="S25" s="183">
        <v>3</v>
      </c>
      <c r="T25" s="191"/>
      <c r="U25" s="192">
        <v>17.8</v>
      </c>
      <c r="V25" s="183">
        <v>0</v>
      </c>
      <c r="W25" s="183">
        <v>0</v>
      </c>
      <c r="X25" s="184"/>
      <c r="Y25" s="184"/>
      <c r="Z25" s="183">
        <v>0</v>
      </c>
      <c r="AA25" s="183">
        <v>0</v>
      </c>
      <c r="AB25" s="191"/>
      <c r="AC25" s="192">
        <v>0</v>
      </c>
      <c r="AD25" s="183">
        <v>0</v>
      </c>
      <c r="AE25" s="183">
        <v>0</v>
      </c>
      <c r="AF25" s="184"/>
      <c r="AG25" s="184"/>
      <c r="AH25" s="183">
        <v>91.2</v>
      </c>
      <c r="AI25" s="183">
        <v>4.8</v>
      </c>
      <c r="AJ25" s="191"/>
      <c r="AK25" s="192">
        <v>96</v>
      </c>
      <c r="AL25" s="183">
        <v>9.4</v>
      </c>
      <c r="AM25" s="183">
        <v>0</v>
      </c>
      <c r="AN25" s="184"/>
      <c r="AO25" s="184"/>
      <c r="AP25" s="183">
        <v>241</v>
      </c>
      <c r="AQ25" s="183">
        <v>72</v>
      </c>
      <c r="AR25" s="191"/>
      <c r="AS25" s="192">
        <v>322.39999999999998</v>
      </c>
      <c r="AV25" s="100"/>
      <c r="AX25" s="66"/>
      <c r="AY25" s="6">
        <f xml:space="preserve"> IF( SUM( BA25:CI25 ) = 0, 0, $BA$9)</f>
        <v>0</v>
      </c>
      <c r="AZ25" s="66"/>
      <c r="BA25" s="67">
        <f t="shared" si="82"/>
        <v>0</v>
      </c>
      <c r="BB25" s="67">
        <f t="shared" si="82"/>
        <v>0</v>
      </c>
      <c r="BC25" s="73"/>
      <c r="BD25" s="73"/>
      <c r="BE25" s="67">
        <f t="shared" si="83"/>
        <v>0</v>
      </c>
      <c r="BF25" s="67">
        <f t="shared" si="84"/>
        <v>0</v>
      </c>
      <c r="BG25" s="73"/>
      <c r="BH25" s="67">
        <f t="shared" si="85"/>
        <v>0</v>
      </c>
      <c r="BI25" s="67">
        <f t="shared" si="85"/>
        <v>0</v>
      </c>
      <c r="BJ25" s="73"/>
      <c r="BK25" s="73"/>
      <c r="BL25" s="67">
        <f t="shared" si="86"/>
        <v>0</v>
      </c>
      <c r="BM25" s="67">
        <f t="shared" si="87"/>
        <v>0</v>
      </c>
      <c r="BN25" s="73"/>
      <c r="BO25" s="67">
        <f t="shared" si="88"/>
        <v>0</v>
      </c>
      <c r="BP25" s="67">
        <f t="shared" si="88"/>
        <v>0</v>
      </c>
      <c r="BQ25" s="73"/>
      <c r="BR25" s="73"/>
      <c r="BS25" s="67">
        <f t="shared" si="89"/>
        <v>0</v>
      </c>
      <c r="BT25" s="67">
        <f t="shared" si="90"/>
        <v>0</v>
      </c>
      <c r="BU25" s="73"/>
      <c r="BV25" s="67">
        <f t="shared" si="91"/>
        <v>0</v>
      </c>
      <c r="BW25" s="67">
        <f t="shared" si="91"/>
        <v>0</v>
      </c>
      <c r="BX25" s="73"/>
      <c r="BY25" s="73"/>
      <c r="BZ25" s="67">
        <f t="shared" si="92"/>
        <v>0</v>
      </c>
      <c r="CA25" s="67">
        <f t="shared" si="93"/>
        <v>0</v>
      </c>
      <c r="CB25" s="73"/>
      <c r="CC25" s="67">
        <f t="shared" si="94"/>
        <v>0</v>
      </c>
      <c r="CD25" s="67">
        <f t="shared" si="94"/>
        <v>0</v>
      </c>
      <c r="CE25" s="73"/>
      <c r="CF25" s="73"/>
      <c r="CG25" s="67">
        <f t="shared" si="95"/>
        <v>0</v>
      </c>
      <c r="CH25" s="67">
        <f t="shared" si="96"/>
        <v>0</v>
      </c>
      <c r="CI25" s="73"/>
      <c r="CJ25" s="66"/>
      <c r="CL25" s="101" t="s">
        <v>188</v>
      </c>
      <c r="CM25" s="144" t="s">
        <v>189</v>
      </c>
      <c r="CN25" s="144" t="s">
        <v>190</v>
      </c>
      <c r="CO25" s="151"/>
      <c r="CP25" s="151"/>
      <c r="CQ25" s="144" t="s">
        <v>191</v>
      </c>
      <c r="CR25" s="144" t="s">
        <v>192</v>
      </c>
      <c r="CS25" s="151"/>
      <c r="CT25" s="150" t="s">
        <v>193</v>
      </c>
    </row>
    <row r="26" spans="2:98" s="63" customFormat="1" ht="24.4" customHeight="1" thickTop="1" thickBot="1">
      <c r="C26" s="65"/>
      <c r="BC26" s="73"/>
      <c r="BD26" s="73"/>
      <c r="CL26" s="84"/>
    </row>
    <row r="27" spans="2:98" s="63" customFormat="1" ht="24.4" customHeight="1" thickTop="1" thickBot="1">
      <c r="B27" s="273" t="s">
        <v>194</v>
      </c>
      <c r="C27" s="274"/>
      <c r="D27" s="274"/>
      <c r="E27" s="274"/>
      <c r="F27" s="274"/>
      <c r="G27" s="274"/>
      <c r="H27" s="274"/>
      <c r="I27" s="274"/>
      <c r="J27" s="274"/>
      <c r="K27" s="274"/>
      <c r="L27" s="274"/>
      <c r="M27" s="274"/>
      <c r="N27" s="275"/>
    </row>
    <row r="28" spans="2:98" s="63" customFormat="1" ht="24.4" customHeight="1" thickTop="1">
      <c r="B28" s="276" t="s">
        <v>195</v>
      </c>
      <c r="C28" s="277"/>
      <c r="D28" s="277"/>
      <c r="E28" s="277"/>
      <c r="F28" s="277"/>
      <c r="G28" s="277"/>
      <c r="H28" s="277"/>
      <c r="I28" s="277"/>
      <c r="J28" s="277"/>
      <c r="K28" s="277"/>
      <c r="L28" s="277"/>
      <c r="M28" s="277"/>
      <c r="N28" s="278"/>
    </row>
    <row r="29" spans="2:98" s="63" customFormat="1" ht="24.4" customHeight="1">
      <c r="B29" s="279"/>
      <c r="C29" s="280"/>
      <c r="D29" s="280"/>
      <c r="E29" s="280"/>
      <c r="F29" s="280"/>
      <c r="G29" s="280"/>
      <c r="H29" s="280"/>
      <c r="I29" s="280"/>
      <c r="J29" s="280"/>
      <c r="K29" s="280"/>
      <c r="L29" s="280"/>
      <c r="M29" s="280"/>
      <c r="N29" s="281"/>
    </row>
    <row r="30" spans="2:98" s="63" customFormat="1" ht="24.4" customHeight="1">
      <c r="B30" s="279"/>
      <c r="C30" s="280"/>
      <c r="D30" s="280"/>
      <c r="E30" s="280"/>
      <c r="F30" s="280"/>
      <c r="G30" s="280"/>
      <c r="H30" s="280"/>
      <c r="I30" s="280"/>
      <c r="J30" s="280"/>
      <c r="K30" s="280"/>
      <c r="L30" s="280"/>
      <c r="M30" s="280"/>
      <c r="N30" s="281"/>
    </row>
    <row r="31" spans="2:98" s="63" customFormat="1" ht="24.4" customHeight="1">
      <c r="B31" s="279"/>
      <c r="C31" s="280"/>
      <c r="D31" s="280"/>
      <c r="E31" s="280"/>
      <c r="F31" s="280"/>
      <c r="G31" s="280"/>
      <c r="H31" s="280"/>
      <c r="I31" s="280"/>
      <c r="J31" s="280"/>
      <c r="K31" s="280"/>
      <c r="L31" s="280"/>
      <c r="M31" s="280"/>
      <c r="N31" s="281"/>
    </row>
    <row r="32" spans="2:98" s="63" customFormat="1" ht="24.4" customHeight="1">
      <c r="B32" s="279"/>
      <c r="C32" s="280"/>
      <c r="D32" s="280"/>
      <c r="E32" s="280"/>
      <c r="F32" s="280"/>
      <c r="G32" s="280"/>
      <c r="H32" s="280"/>
      <c r="I32" s="280"/>
      <c r="J32" s="280"/>
      <c r="K32" s="280"/>
      <c r="L32" s="280"/>
      <c r="M32" s="280"/>
      <c r="N32" s="281"/>
    </row>
    <row r="33" spans="2:92" s="63" customFormat="1" ht="24.4" customHeight="1">
      <c r="B33" s="279"/>
      <c r="C33" s="280"/>
      <c r="D33" s="280"/>
      <c r="E33" s="280"/>
      <c r="F33" s="280"/>
      <c r="G33" s="280"/>
      <c r="H33" s="280"/>
      <c r="I33" s="280"/>
      <c r="J33" s="280"/>
      <c r="K33" s="280"/>
      <c r="L33" s="280"/>
      <c r="M33" s="280"/>
      <c r="N33" s="281"/>
    </row>
    <row r="34" spans="2:92" s="63" customFormat="1" ht="24.4" customHeight="1">
      <c r="B34" s="279"/>
      <c r="C34" s="280"/>
      <c r="D34" s="280"/>
      <c r="E34" s="280"/>
      <c r="F34" s="280"/>
      <c r="G34" s="280"/>
      <c r="H34" s="280"/>
      <c r="I34" s="280"/>
      <c r="J34" s="280"/>
      <c r="K34" s="280"/>
      <c r="L34" s="280"/>
      <c r="M34" s="280"/>
      <c r="N34" s="281"/>
    </row>
    <row r="35" spans="2:92" s="63" customFormat="1" ht="24.4" customHeight="1">
      <c r="B35" s="279"/>
      <c r="C35" s="280"/>
      <c r="D35" s="280"/>
      <c r="E35" s="280"/>
      <c r="F35" s="280"/>
      <c r="G35" s="280"/>
      <c r="H35" s="280"/>
      <c r="I35" s="280"/>
      <c r="J35" s="280"/>
      <c r="K35" s="280"/>
      <c r="L35" s="280"/>
      <c r="M35" s="280"/>
      <c r="N35" s="281"/>
    </row>
    <row r="36" spans="2:92" s="63" customFormat="1" ht="24.4" customHeight="1">
      <c r="B36" s="282"/>
      <c r="C36" s="283"/>
      <c r="D36" s="283"/>
      <c r="E36" s="283"/>
      <c r="F36" s="283"/>
      <c r="G36" s="283"/>
      <c r="H36" s="283"/>
      <c r="I36" s="283"/>
      <c r="J36" s="283"/>
      <c r="K36" s="283"/>
      <c r="L36" s="283"/>
      <c r="M36" s="283"/>
      <c r="N36" s="284"/>
    </row>
    <row r="37" spans="2:92" s="63" customFormat="1" ht="24.4" customHeight="1">
      <c r="C37" s="65"/>
    </row>
    <row r="38" spans="2:92" ht="25.5" customHeight="1">
      <c r="B38" s="104" t="s">
        <v>196</v>
      </c>
      <c r="C38" s="290" t="s">
        <v>197</v>
      </c>
      <c r="D38" s="291"/>
      <c r="E38" s="291"/>
      <c r="F38" s="291"/>
      <c r="G38" s="291"/>
      <c r="H38" s="291"/>
      <c r="I38" s="291"/>
      <c r="J38" s="291"/>
      <c r="K38" s="291"/>
      <c r="L38" s="291"/>
      <c r="M38" s="291"/>
      <c r="N38" s="292"/>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row>
    <row r="39" spans="2:92" ht="40.15" customHeight="1">
      <c r="B39" s="105">
        <v>1</v>
      </c>
      <c r="C39" s="285" t="s">
        <v>198</v>
      </c>
      <c r="D39" s="286"/>
      <c r="E39" s="286"/>
      <c r="F39" s="286"/>
      <c r="G39" s="286"/>
      <c r="H39" s="286"/>
      <c r="I39" s="286"/>
      <c r="J39" s="286"/>
      <c r="K39" s="286"/>
      <c r="L39" s="286"/>
      <c r="M39" s="286"/>
      <c r="N39" s="287"/>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row>
    <row r="40" spans="2:92" ht="40.15" customHeight="1">
      <c r="B40" s="105">
        <v>2</v>
      </c>
      <c r="C40" s="285" t="s">
        <v>199</v>
      </c>
      <c r="D40" s="286"/>
      <c r="E40" s="286"/>
      <c r="F40" s="286"/>
      <c r="G40" s="286"/>
      <c r="H40" s="286"/>
      <c r="I40" s="286"/>
      <c r="J40" s="286"/>
      <c r="K40" s="286"/>
      <c r="L40" s="286"/>
      <c r="M40" s="286"/>
      <c r="N40" s="287"/>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row>
    <row r="41" spans="2:92" ht="39.4" customHeight="1">
      <c r="B41" s="105">
        <v>3</v>
      </c>
      <c r="C41" s="285" t="s">
        <v>200</v>
      </c>
      <c r="D41" s="286"/>
      <c r="E41" s="286"/>
      <c r="F41" s="286"/>
      <c r="G41" s="286"/>
      <c r="H41" s="286"/>
      <c r="I41" s="286"/>
      <c r="J41" s="286"/>
      <c r="K41" s="286"/>
      <c r="L41" s="286"/>
      <c r="M41" s="286"/>
      <c r="N41" s="287"/>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row>
    <row r="42" spans="2:92" ht="39.4" customHeight="1">
      <c r="B42" s="105">
        <v>4</v>
      </c>
      <c r="C42" s="285" t="s">
        <v>201</v>
      </c>
      <c r="D42" s="286"/>
      <c r="E42" s="286"/>
      <c r="F42" s="286"/>
      <c r="G42" s="286"/>
      <c r="H42" s="286"/>
      <c r="I42" s="286"/>
      <c r="J42" s="286"/>
      <c r="K42" s="286"/>
      <c r="L42" s="286"/>
      <c r="M42" s="286"/>
      <c r="N42" s="287"/>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row>
    <row r="43" spans="2:92" ht="39.4" customHeight="1">
      <c r="B43" s="105">
        <v>5</v>
      </c>
      <c r="C43" s="270" t="s">
        <v>202</v>
      </c>
      <c r="D43" s="271"/>
      <c r="E43" s="271"/>
      <c r="F43" s="271"/>
      <c r="G43" s="271"/>
      <c r="H43" s="271"/>
      <c r="I43" s="271"/>
      <c r="J43" s="271"/>
      <c r="K43" s="271"/>
      <c r="L43" s="271"/>
      <c r="M43" s="271"/>
      <c r="N43" s="272"/>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row>
    <row r="44" spans="2:92" ht="39.4" customHeight="1">
      <c r="B44" s="105">
        <v>6</v>
      </c>
      <c r="C44" s="285" t="s">
        <v>203</v>
      </c>
      <c r="D44" s="286"/>
      <c r="E44" s="286"/>
      <c r="F44" s="286"/>
      <c r="G44" s="286"/>
      <c r="H44" s="286"/>
      <c r="I44" s="286"/>
      <c r="J44" s="286"/>
      <c r="K44" s="286"/>
      <c r="L44" s="286"/>
      <c r="M44" s="286"/>
      <c r="N44" s="287"/>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row>
    <row r="45" spans="2:92" ht="57.75" customHeight="1">
      <c r="B45" s="105">
        <v>7</v>
      </c>
      <c r="C45" s="285" t="s">
        <v>204</v>
      </c>
      <c r="D45" s="286"/>
      <c r="E45" s="286"/>
      <c r="F45" s="286"/>
      <c r="G45" s="286"/>
      <c r="H45" s="286"/>
      <c r="I45" s="286"/>
      <c r="J45" s="286"/>
      <c r="K45" s="286"/>
      <c r="L45" s="286"/>
      <c r="M45" s="286"/>
      <c r="N45" s="287"/>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row>
    <row r="46" spans="2:92" ht="39.4" customHeight="1">
      <c r="B46" s="105">
        <v>8</v>
      </c>
      <c r="C46" s="285" t="s">
        <v>205</v>
      </c>
      <c r="D46" s="286"/>
      <c r="E46" s="286"/>
      <c r="F46" s="286"/>
      <c r="G46" s="286"/>
      <c r="H46" s="286"/>
      <c r="I46" s="286"/>
      <c r="J46" s="286"/>
      <c r="K46" s="286"/>
      <c r="L46" s="286"/>
      <c r="M46" s="286"/>
      <c r="N46" s="287"/>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row>
    <row r="47" spans="2:92" ht="39.4" customHeight="1">
      <c r="B47" s="105">
        <v>9</v>
      </c>
      <c r="C47" s="285" t="s">
        <v>206</v>
      </c>
      <c r="D47" s="286"/>
      <c r="E47" s="286"/>
      <c r="F47" s="286"/>
      <c r="G47" s="286"/>
      <c r="H47" s="286"/>
      <c r="I47" s="286"/>
      <c r="J47" s="286"/>
      <c r="K47" s="286"/>
      <c r="L47" s="286"/>
      <c r="M47" s="286"/>
      <c r="N47" s="287"/>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row>
    <row r="48" spans="2:92" ht="55.5" customHeight="1">
      <c r="B48" s="105">
        <v>10</v>
      </c>
      <c r="C48" s="293" t="s">
        <v>207</v>
      </c>
      <c r="D48" s="294"/>
      <c r="E48" s="294"/>
      <c r="F48" s="294"/>
      <c r="G48" s="294"/>
      <c r="H48" s="294"/>
      <c r="I48" s="294"/>
      <c r="J48" s="294"/>
      <c r="K48" s="294"/>
      <c r="L48" s="294"/>
      <c r="M48" s="294"/>
      <c r="N48" s="295"/>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row>
    <row r="49"/>
  </sheetData>
  <mergeCells count="96">
    <mergeCell ref="F5:M5"/>
    <mergeCell ref="H6:I6"/>
    <mergeCell ref="J6:J7"/>
    <mergeCell ref="K6:K7"/>
    <mergeCell ref="N6:O6"/>
    <mergeCell ref="BA8:CI8"/>
    <mergeCell ref="AL5:AS5"/>
    <mergeCell ref="V5:AC5"/>
    <mergeCell ref="N5:U5"/>
    <mergeCell ref="U6:U7"/>
    <mergeCell ref="AN6:AO6"/>
    <mergeCell ref="AP6:AP7"/>
    <mergeCell ref="AQ6:AQ7"/>
    <mergeCell ref="AR6:AR7"/>
    <mergeCell ref="AS6:AS7"/>
    <mergeCell ref="AV6:AV7"/>
    <mergeCell ref="P6:Q6"/>
    <mergeCell ref="R6:R7"/>
    <mergeCell ref="S6:S7"/>
    <mergeCell ref="AD5:AK5"/>
    <mergeCell ref="AF6:AG6"/>
    <mergeCell ref="CT6:CT7"/>
    <mergeCell ref="CL3:CT3"/>
    <mergeCell ref="CO6:CP6"/>
    <mergeCell ref="CQ6:CQ7"/>
    <mergeCell ref="CR6:CR7"/>
    <mergeCell ref="CS6:CS7"/>
    <mergeCell ref="CL6:CL7"/>
    <mergeCell ref="CM6:CN6"/>
    <mergeCell ref="C48:N48"/>
    <mergeCell ref="AC6:AC7"/>
    <mergeCell ref="X6:Y6"/>
    <mergeCell ref="Z6:Z7"/>
    <mergeCell ref="AA6:AA7"/>
    <mergeCell ref="AB6:AB7"/>
    <mergeCell ref="T6:T7"/>
    <mergeCell ref="B22:C22"/>
    <mergeCell ref="C6:C7"/>
    <mergeCell ref="D6:D7"/>
    <mergeCell ref="E6:E7"/>
    <mergeCell ref="B6:B7"/>
    <mergeCell ref="C44:N44"/>
    <mergeCell ref="C45:N45"/>
    <mergeCell ref="C46:N46"/>
    <mergeCell ref="C47:N47"/>
    <mergeCell ref="V6:W6"/>
    <mergeCell ref="C38:N38"/>
    <mergeCell ref="C39:N39"/>
    <mergeCell ref="C40:N40"/>
    <mergeCell ref="C41:N41"/>
    <mergeCell ref="R17:U17"/>
    <mergeCell ref="V17:Y17"/>
    <mergeCell ref="R22:U22"/>
    <mergeCell ref="V22:Y22"/>
    <mergeCell ref="C42:N42"/>
    <mergeCell ref="B9:C9"/>
    <mergeCell ref="B13:C13"/>
    <mergeCell ref="B17:C17"/>
    <mergeCell ref="L6:L7"/>
    <mergeCell ref="F17:I17"/>
    <mergeCell ref="J17:M17"/>
    <mergeCell ref="N17:Q17"/>
    <mergeCell ref="F22:I22"/>
    <mergeCell ref="J22:M22"/>
    <mergeCell ref="N22:Q22"/>
    <mergeCell ref="C43:N43"/>
    <mergeCell ref="AD6:AE6"/>
    <mergeCell ref="AL6:AM6"/>
    <mergeCell ref="B27:N27"/>
    <mergeCell ref="B28:N36"/>
    <mergeCell ref="M6:M7"/>
    <mergeCell ref="F6:G6"/>
    <mergeCell ref="AH6:AH7"/>
    <mergeCell ref="AI6:AI7"/>
    <mergeCell ref="AJ6:AJ7"/>
    <mergeCell ref="AK6:AK7"/>
    <mergeCell ref="F13:I13"/>
    <mergeCell ref="J13:M13"/>
    <mergeCell ref="N13:Q13"/>
    <mergeCell ref="R13:U13"/>
    <mergeCell ref="V13:Y13"/>
    <mergeCell ref="Z13:AC13"/>
    <mergeCell ref="AD13:AG13"/>
    <mergeCell ref="AH13:AK13"/>
    <mergeCell ref="AL13:AO13"/>
    <mergeCell ref="AP13:AS13"/>
    <mergeCell ref="Z17:AC17"/>
    <mergeCell ref="AD17:AG17"/>
    <mergeCell ref="AH17:AK17"/>
    <mergeCell ref="AL17:AO17"/>
    <mergeCell ref="AP17:AS17"/>
    <mergeCell ref="Z22:AC22"/>
    <mergeCell ref="AD22:AG22"/>
    <mergeCell ref="AH22:AK22"/>
    <mergeCell ref="AL22:AO22"/>
    <mergeCell ref="AP22:AS22"/>
  </mergeCells>
  <conditionalFormatting sqref="AY10:AY11">
    <cfRule type="cellIs" dxfId="22" priority="14" operator="equal">
      <formula>0</formula>
    </cfRule>
  </conditionalFormatting>
  <conditionalFormatting sqref="AY20">
    <cfRule type="cellIs" dxfId="21" priority="4" operator="equal">
      <formula>0</formula>
    </cfRule>
  </conditionalFormatting>
  <conditionalFormatting sqref="AY18">
    <cfRule type="cellIs" dxfId="20" priority="6" operator="equal">
      <formula>0</formula>
    </cfRule>
  </conditionalFormatting>
  <conditionalFormatting sqref="AY14">
    <cfRule type="cellIs" dxfId="19" priority="8" operator="equal">
      <formula>0</formula>
    </cfRule>
  </conditionalFormatting>
  <conditionalFormatting sqref="AY15">
    <cfRule type="cellIs" dxfId="18" priority="7" operator="equal">
      <formula>0</formula>
    </cfRule>
  </conditionalFormatting>
  <conditionalFormatting sqref="AY19">
    <cfRule type="cellIs" dxfId="17" priority="5" operator="equal">
      <formula>0</formula>
    </cfRule>
  </conditionalFormatting>
  <conditionalFormatting sqref="AY23">
    <cfRule type="cellIs" dxfId="16" priority="3" operator="equal">
      <formula>0</formula>
    </cfRule>
  </conditionalFormatting>
  <conditionalFormatting sqref="AY24">
    <cfRule type="cellIs" dxfId="15" priority="2" operator="equal">
      <formula>0</formula>
    </cfRule>
  </conditionalFormatting>
  <conditionalFormatting sqref="AY25">
    <cfRule type="cellIs" dxfId="14" priority="1" operator="equal">
      <formula>0</formula>
    </cfRule>
  </conditionalFormatting>
  <pageMargins left="0.7" right="0.7" top="0.75" bottom="0.75" header="0.3" footer="0.3"/>
  <pageSetup paperSize="8" scale="21" fitToHeight="0" orientation="portrait"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BBDC9-4D20-4054-A7D9-F9D065A61D68}">
  <sheetPr>
    <pageSetUpPr fitToPage="1"/>
  </sheetPr>
  <dimension ref="B1:CT49"/>
  <sheetViews>
    <sheetView showGridLines="0" zoomScale="80" zoomScaleNormal="80" zoomScaleSheetLayoutView="100" workbookViewId="0">
      <selection activeCell="N14" sqref="N14:S14"/>
    </sheetView>
  </sheetViews>
  <sheetFormatPr defaultColWidth="9.140625" defaultRowHeight="24.6" zeroHeight="1"/>
  <cols>
    <col min="1" max="1" width="1.7109375" style="61" customWidth="1"/>
    <col min="2" max="2" width="10.7109375" style="61" customWidth="1"/>
    <col min="3" max="3" width="63" style="62" customWidth="1"/>
    <col min="4" max="4" width="7.42578125" style="61" customWidth="1"/>
    <col min="5" max="5" width="5.42578125" style="61" customWidth="1"/>
    <col min="6" max="7" width="15.28515625" style="61" customWidth="1"/>
    <col min="8" max="10" width="13.28515625" style="61" customWidth="1"/>
    <col min="11" max="11" width="14.5703125" style="61" customWidth="1"/>
    <col min="12" max="13" width="13.28515625" style="61" customWidth="1"/>
    <col min="14" max="15" width="15.28515625" style="61" customWidth="1"/>
    <col min="16" max="18" width="13.28515625" style="61" customWidth="1"/>
    <col min="19" max="19" width="14.5703125" style="61" customWidth="1"/>
    <col min="20" max="21" width="13.28515625" style="61" customWidth="1"/>
    <col min="22" max="23" width="15.28515625" style="61" customWidth="1"/>
    <col min="24" max="26" width="13.28515625" style="61" customWidth="1"/>
    <col min="27" max="27" width="14.5703125" style="61" customWidth="1"/>
    <col min="28" max="29" width="13.28515625" style="61" customWidth="1"/>
    <col min="30" max="31" width="15.28515625" style="61" customWidth="1"/>
    <col min="32" max="34" width="13.28515625" style="61" customWidth="1"/>
    <col min="35" max="35" width="14.5703125" style="61" customWidth="1"/>
    <col min="36" max="37" width="13.28515625" style="61" customWidth="1"/>
    <col min="38" max="39" width="15.28515625" style="61" customWidth="1"/>
    <col min="40" max="42" width="13.28515625" style="61" customWidth="1"/>
    <col min="43" max="43" width="14.5703125" style="61" customWidth="1"/>
    <col min="44" max="45" width="13.28515625" style="61" customWidth="1"/>
    <col min="46" max="46" width="3" style="61" customWidth="1"/>
    <col min="47" max="47" width="1.7109375" style="61" customWidth="1"/>
    <col min="48" max="48" width="28.42578125" style="61" customWidth="1"/>
    <col min="49" max="50" width="1.7109375" style="61" customWidth="1"/>
    <col min="51" max="51" width="26.7109375" style="61" customWidth="1"/>
    <col min="52" max="52" width="1.7109375" style="61" customWidth="1"/>
    <col min="53" max="55" width="9.140625" style="61" hidden="1" customWidth="1"/>
    <col min="56" max="56" width="11.28515625" style="61" hidden="1" customWidth="1"/>
    <col min="57" max="57" width="9.140625" style="61" hidden="1" customWidth="1"/>
    <col min="58" max="58" width="11.28515625" style="61" hidden="1" customWidth="1"/>
    <col min="59" max="61" width="9.140625" style="61" hidden="1" customWidth="1"/>
    <col min="62" max="62" width="11.28515625" style="61" hidden="1" customWidth="1"/>
    <col min="63" max="63" width="9.140625" style="61" hidden="1" customWidth="1"/>
    <col min="64" max="64" width="11.28515625" style="61" hidden="1" customWidth="1"/>
    <col min="65" max="65" width="9.140625" style="61" hidden="1" customWidth="1"/>
    <col min="66" max="68" width="11.28515625" style="61" hidden="1" customWidth="1"/>
    <col min="69" max="69" width="9.140625" style="61" hidden="1" customWidth="1"/>
    <col min="70" max="70" width="11.28515625" style="61" hidden="1" customWidth="1"/>
    <col min="71" max="71" width="9.140625" style="61" hidden="1" customWidth="1"/>
    <col min="72" max="76" width="11.28515625" style="61" hidden="1" customWidth="1"/>
    <col min="77" max="77" width="9.140625" style="61" hidden="1" customWidth="1"/>
    <col min="78" max="78" width="11.28515625" style="61" hidden="1" customWidth="1"/>
    <col min="79" max="79" width="9.140625" style="61" hidden="1" customWidth="1"/>
    <col min="80" max="82" width="11.28515625" style="61" hidden="1" customWidth="1"/>
    <col min="83" max="83" width="9.140625" style="61" hidden="1" customWidth="1"/>
    <col min="84" max="87" width="11.28515625" style="61" hidden="1" customWidth="1"/>
    <col min="88" max="88" width="1.7109375" style="61" hidden="1" customWidth="1"/>
    <col min="89" max="89" width="1.7109375" style="61" customWidth="1"/>
    <col min="90" max="90" width="61.140625" style="61" customWidth="1"/>
    <col min="91" max="92" width="15.28515625" style="61" customWidth="1"/>
    <col min="93" max="95" width="13.28515625" style="61" customWidth="1"/>
    <col min="96" max="96" width="14.5703125" style="61" customWidth="1"/>
    <col min="97" max="98" width="13.28515625" style="61" customWidth="1"/>
    <col min="99" max="16384" width="9.140625" style="61"/>
  </cols>
  <sheetData>
    <row r="1" spans="2:98" s="79" customFormat="1" ht="36">
      <c r="B1" s="80" t="s">
        <v>208</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2:98" s="79" customFormat="1" ht="33" customHeight="1">
      <c r="B2" s="80" t="str">
        <f>Validation!B4</f>
        <v>Dŵr Cymru</v>
      </c>
    </row>
    <row r="3" spans="2:98" s="63" customFormat="1" ht="45" customHeight="1">
      <c r="B3" s="7" t="s">
        <v>111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X3" s="66"/>
      <c r="AY3" s="8" t="s">
        <v>112</v>
      </c>
      <c r="AZ3" s="66"/>
      <c r="CJ3" s="66"/>
      <c r="CL3" s="297"/>
      <c r="CM3" s="297"/>
      <c r="CN3" s="297"/>
      <c r="CO3" s="297"/>
      <c r="CP3" s="297"/>
      <c r="CQ3" s="297"/>
      <c r="CR3" s="297"/>
      <c r="CS3" s="297"/>
      <c r="CT3" s="297"/>
    </row>
    <row r="4" spans="2:98" s="63" customFormat="1" ht="14.25" customHeight="1" thickBot="1">
      <c r="C4" s="78"/>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X4" s="66"/>
      <c r="AZ4" s="66"/>
      <c r="CJ4" s="66"/>
      <c r="CL4" s="77"/>
      <c r="CM4" s="77"/>
      <c r="CN4" s="77"/>
      <c r="CO4" s="77"/>
      <c r="CP4" s="77"/>
    </row>
    <row r="5" spans="2:98" s="63" customFormat="1" ht="16.899999999999999" thickTop="1" thickBot="1">
      <c r="C5" s="78"/>
      <c r="D5" s="77"/>
      <c r="E5" s="77"/>
      <c r="F5" s="300" t="s">
        <v>113</v>
      </c>
      <c r="G5" s="301"/>
      <c r="H5" s="301"/>
      <c r="I5" s="301"/>
      <c r="J5" s="301"/>
      <c r="K5" s="301"/>
      <c r="L5" s="301"/>
      <c r="M5" s="302"/>
      <c r="N5" s="300" t="s">
        <v>114</v>
      </c>
      <c r="O5" s="301"/>
      <c r="P5" s="301"/>
      <c r="Q5" s="301"/>
      <c r="R5" s="301"/>
      <c r="S5" s="301"/>
      <c r="T5" s="301"/>
      <c r="U5" s="302"/>
      <c r="V5" s="300" t="s">
        <v>115</v>
      </c>
      <c r="W5" s="301"/>
      <c r="X5" s="301"/>
      <c r="Y5" s="301"/>
      <c r="Z5" s="301"/>
      <c r="AA5" s="301"/>
      <c r="AB5" s="301"/>
      <c r="AC5" s="302"/>
      <c r="AD5" s="300" t="s">
        <v>116</v>
      </c>
      <c r="AE5" s="301"/>
      <c r="AF5" s="301"/>
      <c r="AG5" s="301"/>
      <c r="AH5" s="301"/>
      <c r="AI5" s="301"/>
      <c r="AJ5" s="301"/>
      <c r="AK5" s="302"/>
      <c r="AL5" s="300" t="s">
        <v>117</v>
      </c>
      <c r="AM5" s="301"/>
      <c r="AN5" s="301"/>
      <c r="AO5" s="301"/>
      <c r="AP5" s="301"/>
      <c r="AQ5" s="301"/>
      <c r="AR5" s="301"/>
      <c r="AS5" s="302"/>
      <c r="AT5" s="77"/>
      <c r="AX5" s="66"/>
      <c r="AZ5" s="66"/>
      <c r="CJ5" s="66"/>
      <c r="CL5" s="77"/>
      <c r="CM5" s="77"/>
      <c r="CN5" s="77"/>
      <c r="CO5" s="77"/>
      <c r="CP5" s="77"/>
    </row>
    <row r="6" spans="2:98" s="63" customFormat="1" ht="33.950000000000003" customHeight="1" thickTop="1">
      <c r="B6" s="258" t="s">
        <v>90</v>
      </c>
      <c r="C6" s="260" t="s">
        <v>91</v>
      </c>
      <c r="D6" s="262" t="s">
        <v>92</v>
      </c>
      <c r="E6" s="256" t="s">
        <v>93</v>
      </c>
      <c r="F6" s="267" t="s">
        <v>94</v>
      </c>
      <c r="G6" s="256"/>
      <c r="H6" s="267" t="s">
        <v>118</v>
      </c>
      <c r="I6" s="256"/>
      <c r="J6" s="256" t="s">
        <v>96</v>
      </c>
      <c r="K6" s="262" t="s">
        <v>97</v>
      </c>
      <c r="L6" s="262" t="s">
        <v>98</v>
      </c>
      <c r="M6" s="250" t="s">
        <v>99</v>
      </c>
      <c r="N6" s="267" t="s">
        <v>94</v>
      </c>
      <c r="O6" s="256"/>
      <c r="P6" s="267" t="s">
        <v>118</v>
      </c>
      <c r="Q6" s="256"/>
      <c r="R6" s="256" t="s">
        <v>96</v>
      </c>
      <c r="S6" s="262" t="s">
        <v>97</v>
      </c>
      <c r="T6" s="262" t="s">
        <v>98</v>
      </c>
      <c r="U6" s="250" t="s">
        <v>99</v>
      </c>
      <c r="V6" s="267" t="s">
        <v>94</v>
      </c>
      <c r="W6" s="256"/>
      <c r="X6" s="267" t="s">
        <v>118</v>
      </c>
      <c r="Y6" s="256"/>
      <c r="Z6" s="256" t="s">
        <v>96</v>
      </c>
      <c r="AA6" s="262" t="s">
        <v>97</v>
      </c>
      <c r="AB6" s="262" t="s">
        <v>98</v>
      </c>
      <c r="AC6" s="250" t="s">
        <v>99</v>
      </c>
      <c r="AD6" s="267" t="s">
        <v>94</v>
      </c>
      <c r="AE6" s="256"/>
      <c r="AF6" s="267" t="s">
        <v>118</v>
      </c>
      <c r="AG6" s="256"/>
      <c r="AH6" s="256" t="s">
        <v>96</v>
      </c>
      <c r="AI6" s="262" t="s">
        <v>97</v>
      </c>
      <c r="AJ6" s="262" t="s">
        <v>98</v>
      </c>
      <c r="AK6" s="250" t="s">
        <v>99</v>
      </c>
      <c r="AL6" s="267" t="s">
        <v>94</v>
      </c>
      <c r="AM6" s="256"/>
      <c r="AN6" s="267" t="s">
        <v>118</v>
      </c>
      <c r="AO6" s="256"/>
      <c r="AP6" s="256" t="s">
        <v>96</v>
      </c>
      <c r="AQ6" s="262" t="s">
        <v>97</v>
      </c>
      <c r="AR6" s="262" t="s">
        <v>98</v>
      </c>
      <c r="AS6" s="250" t="s">
        <v>99</v>
      </c>
      <c r="AT6" s="76"/>
      <c r="AV6" s="258" t="s">
        <v>119</v>
      </c>
      <c r="AX6" s="66"/>
      <c r="AY6" s="5"/>
      <c r="AZ6" s="66"/>
      <c r="CJ6" s="66"/>
      <c r="CL6" s="298" t="s">
        <v>91</v>
      </c>
      <c r="CM6" s="267" t="s">
        <v>94</v>
      </c>
      <c r="CN6" s="256"/>
      <c r="CO6" s="267" t="s">
        <v>118</v>
      </c>
      <c r="CP6" s="256"/>
      <c r="CQ6" s="256" t="s">
        <v>96</v>
      </c>
      <c r="CR6" s="262" t="s">
        <v>97</v>
      </c>
      <c r="CS6" s="262" t="s">
        <v>98</v>
      </c>
      <c r="CT6" s="250" t="s">
        <v>99</v>
      </c>
    </row>
    <row r="7" spans="2:98" s="63" customFormat="1" ht="33.950000000000003" customHeight="1" thickBot="1">
      <c r="B7" s="259"/>
      <c r="C7" s="261"/>
      <c r="D7" s="263"/>
      <c r="E7" s="257"/>
      <c r="F7" s="86" t="s">
        <v>100</v>
      </c>
      <c r="G7" s="86" t="s">
        <v>101</v>
      </c>
      <c r="H7" s="86" t="s">
        <v>100</v>
      </c>
      <c r="I7" s="86" t="s">
        <v>101</v>
      </c>
      <c r="J7" s="257"/>
      <c r="K7" s="263"/>
      <c r="L7" s="263"/>
      <c r="M7" s="251"/>
      <c r="N7" s="86" t="s">
        <v>100</v>
      </c>
      <c r="O7" s="86" t="s">
        <v>101</v>
      </c>
      <c r="P7" s="86" t="s">
        <v>100</v>
      </c>
      <c r="Q7" s="86" t="s">
        <v>101</v>
      </c>
      <c r="R7" s="257"/>
      <c r="S7" s="263"/>
      <c r="T7" s="263"/>
      <c r="U7" s="251"/>
      <c r="V7" s="86" t="s">
        <v>100</v>
      </c>
      <c r="W7" s="86" t="s">
        <v>101</v>
      </c>
      <c r="X7" s="86" t="s">
        <v>100</v>
      </c>
      <c r="Y7" s="86" t="s">
        <v>101</v>
      </c>
      <c r="Z7" s="257"/>
      <c r="AA7" s="263"/>
      <c r="AB7" s="263"/>
      <c r="AC7" s="251"/>
      <c r="AD7" s="86" t="s">
        <v>100</v>
      </c>
      <c r="AE7" s="86" t="s">
        <v>101</v>
      </c>
      <c r="AF7" s="86" t="s">
        <v>100</v>
      </c>
      <c r="AG7" s="86" t="s">
        <v>101</v>
      </c>
      <c r="AH7" s="257"/>
      <c r="AI7" s="263"/>
      <c r="AJ7" s="263"/>
      <c r="AK7" s="251"/>
      <c r="AL7" s="86" t="s">
        <v>100</v>
      </c>
      <c r="AM7" s="86" t="s">
        <v>101</v>
      </c>
      <c r="AN7" s="86" t="s">
        <v>100</v>
      </c>
      <c r="AO7" s="86" t="s">
        <v>101</v>
      </c>
      <c r="AP7" s="257"/>
      <c r="AQ7" s="263"/>
      <c r="AR7" s="263"/>
      <c r="AS7" s="251"/>
      <c r="AT7" s="76"/>
      <c r="AV7" s="259"/>
      <c r="AX7" s="66"/>
      <c r="AY7" s="5"/>
      <c r="AZ7" s="66"/>
      <c r="CJ7" s="66"/>
      <c r="CL7" s="259"/>
      <c r="CM7" s="86" t="s">
        <v>100</v>
      </c>
      <c r="CN7" s="86" t="s">
        <v>101</v>
      </c>
      <c r="CO7" s="86" t="s">
        <v>100</v>
      </c>
      <c r="CP7" s="86" t="s">
        <v>101</v>
      </c>
      <c r="CQ7" s="257"/>
      <c r="CR7" s="263"/>
      <c r="CS7" s="263"/>
      <c r="CT7" s="251"/>
    </row>
    <row r="8" spans="2:98" s="63" customFormat="1" ht="16.899999999999999" thickTop="1" thickBot="1">
      <c r="B8" s="85"/>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6"/>
      <c r="AV8" s="84"/>
      <c r="AX8" s="66"/>
      <c r="AZ8" s="66"/>
      <c r="BA8" s="299" t="s">
        <v>120</v>
      </c>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66"/>
      <c r="CL8" s="71"/>
      <c r="CM8" s="71"/>
      <c r="CN8" s="71"/>
      <c r="CO8" s="71"/>
      <c r="CP8" s="71"/>
    </row>
    <row r="9" spans="2:98" s="63" customFormat="1" ht="19.5" customHeight="1" thickTop="1" thickBot="1">
      <c r="B9" s="252" t="s">
        <v>102</v>
      </c>
      <c r="C9" s="253"/>
      <c r="D9" s="75"/>
      <c r="E9" s="75"/>
      <c r="F9" s="108"/>
      <c r="G9" s="108"/>
      <c r="H9" s="108"/>
      <c r="I9" s="108"/>
      <c r="J9" s="109"/>
      <c r="K9" s="109"/>
      <c r="L9" s="109"/>
      <c r="M9" s="74"/>
      <c r="N9" s="108"/>
      <c r="O9" s="108"/>
      <c r="P9" s="108"/>
      <c r="Q9" s="108"/>
      <c r="R9" s="109"/>
      <c r="S9" s="109"/>
      <c r="T9" s="109"/>
      <c r="U9" s="109"/>
      <c r="V9" s="108"/>
      <c r="W9" s="108"/>
      <c r="X9" s="108"/>
      <c r="Y9" s="108"/>
      <c r="Z9" s="109"/>
      <c r="AA9" s="109"/>
      <c r="AB9" s="109"/>
      <c r="AC9" s="109"/>
      <c r="AD9" s="108"/>
      <c r="AE9" s="108"/>
      <c r="AF9" s="108"/>
      <c r="AG9" s="108"/>
      <c r="AH9" s="109"/>
      <c r="AI9" s="109"/>
      <c r="AJ9" s="109"/>
      <c r="AK9" s="109"/>
      <c r="AL9" s="108"/>
      <c r="AM9" s="108"/>
      <c r="AN9" s="108"/>
      <c r="AO9" s="108"/>
      <c r="AP9" s="109"/>
      <c r="AQ9" s="109"/>
      <c r="AR9" s="109"/>
      <c r="AS9" s="109"/>
      <c r="AX9" s="66"/>
      <c r="AY9" s="73"/>
      <c r="AZ9" s="66"/>
      <c r="BA9" s="110" t="s">
        <v>121</v>
      </c>
      <c r="BB9" s="110"/>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66"/>
      <c r="CL9" s="72" t="s">
        <v>102</v>
      </c>
      <c r="CM9" s="71"/>
      <c r="CN9" s="71"/>
    </row>
    <row r="10" spans="2:98" s="63" customFormat="1" ht="30.75" customHeight="1" thickTop="1">
      <c r="B10" s="87">
        <v>1</v>
      </c>
      <c r="C10" s="88" t="s">
        <v>103</v>
      </c>
      <c r="D10" s="70" t="s">
        <v>104</v>
      </c>
      <c r="E10" s="106">
        <v>1</v>
      </c>
      <c r="F10" s="163">
        <v>0.3</v>
      </c>
      <c r="G10" s="163">
        <v>0</v>
      </c>
      <c r="H10" s="163">
        <v>34.299999999999997</v>
      </c>
      <c r="I10" s="163">
        <v>4.9000000000000004</v>
      </c>
      <c r="J10" s="163">
        <v>0</v>
      </c>
      <c r="K10" s="163">
        <v>0</v>
      </c>
      <c r="L10" s="163">
        <v>0</v>
      </c>
      <c r="M10" s="193"/>
      <c r="N10" s="163">
        <v>5</v>
      </c>
      <c r="O10" s="163">
        <v>0</v>
      </c>
      <c r="P10" s="163">
        <v>48.3</v>
      </c>
      <c r="Q10" s="163">
        <v>4.5</v>
      </c>
      <c r="R10" s="163">
        <v>7</v>
      </c>
      <c r="S10" s="163">
        <v>2.1</v>
      </c>
      <c r="T10" s="163">
        <v>0</v>
      </c>
      <c r="U10" s="193"/>
      <c r="V10" s="163">
        <v>2</v>
      </c>
      <c r="W10" s="163">
        <v>0</v>
      </c>
      <c r="X10" s="163">
        <v>35.4</v>
      </c>
      <c r="Y10" s="163">
        <v>5.6</v>
      </c>
      <c r="Z10" s="163">
        <v>1.1000000000000001</v>
      </c>
      <c r="AA10" s="163">
        <v>0.5</v>
      </c>
      <c r="AB10" s="163">
        <v>0</v>
      </c>
      <c r="AC10" s="193"/>
      <c r="AD10" s="163">
        <v>0.8</v>
      </c>
      <c r="AE10" s="163">
        <v>0</v>
      </c>
      <c r="AF10" s="163">
        <v>45</v>
      </c>
      <c r="AG10" s="163">
        <v>7.3</v>
      </c>
      <c r="AH10" s="163">
        <v>0</v>
      </c>
      <c r="AI10" s="163">
        <v>0</v>
      </c>
      <c r="AJ10" s="163">
        <v>0</v>
      </c>
      <c r="AK10" s="193"/>
      <c r="AL10" s="163">
        <v>0.2</v>
      </c>
      <c r="AM10" s="163">
        <v>0</v>
      </c>
      <c r="AN10" s="163">
        <v>38.700000000000003</v>
      </c>
      <c r="AO10" s="163">
        <v>12.8</v>
      </c>
      <c r="AP10" s="163">
        <v>0</v>
      </c>
      <c r="AQ10" s="163">
        <v>0.2</v>
      </c>
      <c r="AR10" s="163">
        <v>0</v>
      </c>
      <c r="AS10" s="193"/>
      <c r="AV10" s="69"/>
      <c r="AX10" s="66"/>
      <c r="AY10" s="6">
        <f xml:space="preserve"> IF( SUM( BA10:CI10 ) = 0, 0, $BA$9)</f>
        <v>0</v>
      </c>
      <c r="AZ10" s="66"/>
      <c r="BA10" s="67">
        <f t="shared" ref="BA10:BG10" si="0" xml:space="preserve"> IF( ISNUMBER(F10), 0, 1 )</f>
        <v>0</v>
      </c>
      <c r="BB10" s="67">
        <f t="shared" si="0"/>
        <v>0</v>
      </c>
      <c r="BC10" s="67">
        <f t="shared" si="0"/>
        <v>0</v>
      </c>
      <c r="BD10" s="67">
        <f t="shared" si="0"/>
        <v>0</v>
      </c>
      <c r="BE10" s="67">
        <f t="shared" si="0"/>
        <v>0</v>
      </c>
      <c r="BF10" s="67">
        <f t="shared" si="0"/>
        <v>0</v>
      </c>
      <c r="BG10" s="67">
        <f t="shared" si="0"/>
        <v>0</v>
      </c>
      <c r="BH10" s="67">
        <f t="shared" ref="BH10:BN10" si="1" xml:space="preserve"> IF( ISNUMBER(N10), 0, 1 )</f>
        <v>0</v>
      </c>
      <c r="BI10" s="67">
        <f t="shared" si="1"/>
        <v>0</v>
      </c>
      <c r="BJ10" s="67">
        <f t="shared" si="1"/>
        <v>0</v>
      </c>
      <c r="BK10" s="67">
        <f t="shared" si="1"/>
        <v>0</v>
      </c>
      <c r="BL10" s="67">
        <f t="shared" si="1"/>
        <v>0</v>
      </c>
      <c r="BM10" s="67">
        <f t="shared" si="1"/>
        <v>0</v>
      </c>
      <c r="BN10" s="67">
        <f t="shared" si="1"/>
        <v>0</v>
      </c>
      <c r="BO10" s="67">
        <f t="shared" ref="BO10:BU10" si="2" xml:space="preserve"> IF( ISNUMBER(V10), 0, 1 )</f>
        <v>0</v>
      </c>
      <c r="BP10" s="67">
        <f t="shared" si="2"/>
        <v>0</v>
      </c>
      <c r="BQ10" s="67">
        <f t="shared" si="2"/>
        <v>0</v>
      </c>
      <c r="BR10" s="67">
        <f t="shared" si="2"/>
        <v>0</v>
      </c>
      <c r="BS10" s="67">
        <f t="shared" si="2"/>
        <v>0</v>
      </c>
      <c r="BT10" s="67">
        <f t="shared" si="2"/>
        <v>0</v>
      </c>
      <c r="BU10" s="67">
        <f t="shared" si="2"/>
        <v>0</v>
      </c>
      <c r="BV10" s="67">
        <f t="shared" ref="BV10:CB10" si="3" xml:space="preserve"> IF( ISNUMBER(AD10), 0, 1 )</f>
        <v>0</v>
      </c>
      <c r="BW10" s="67">
        <f t="shared" si="3"/>
        <v>0</v>
      </c>
      <c r="BX10" s="67">
        <f t="shared" si="3"/>
        <v>0</v>
      </c>
      <c r="BY10" s="67">
        <f t="shared" si="3"/>
        <v>0</v>
      </c>
      <c r="BZ10" s="67">
        <f t="shared" si="3"/>
        <v>0</v>
      </c>
      <c r="CA10" s="67">
        <f t="shared" si="3"/>
        <v>0</v>
      </c>
      <c r="CB10" s="67">
        <f t="shared" si="3"/>
        <v>0</v>
      </c>
      <c r="CC10" s="67">
        <f xml:space="preserve"> IF( ISNUMBER(AL10), 0, 1 )</f>
        <v>0</v>
      </c>
      <c r="CD10" s="67">
        <f xml:space="preserve"> IF( ISNUMBER(AM10), 0, 1 )</f>
        <v>0</v>
      </c>
      <c r="CE10" s="67">
        <f t="shared" ref="CE10:CI10" si="4" xml:space="preserve"> IF( ISNUMBER(AN10), 0, 1 )</f>
        <v>0</v>
      </c>
      <c r="CF10" s="67">
        <f t="shared" si="4"/>
        <v>0</v>
      </c>
      <c r="CG10" s="67">
        <f t="shared" si="4"/>
        <v>0</v>
      </c>
      <c r="CH10" s="67">
        <f t="shared" si="4"/>
        <v>0</v>
      </c>
      <c r="CI10" s="67">
        <f t="shared" si="4"/>
        <v>0</v>
      </c>
      <c r="CJ10" s="66"/>
      <c r="CL10" s="68" t="s">
        <v>103</v>
      </c>
      <c r="CM10" s="142" t="s">
        <v>209</v>
      </c>
      <c r="CN10" s="142" t="s">
        <v>210</v>
      </c>
      <c r="CO10" s="142" t="s">
        <v>211</v>
      </c>
      <c r="CP10" s="142" t="s">
        <v>212</v>
      </c>
      <c r="CQ10" s="142" t="s">
        <v>213</v>
      </c>
      <c r="CR10" s="142" t="s">
        <v>214</v>
      </c>
      <c r="CS10" s="142" t="s">
        <v>215</v>
      </c>
      <c r="CT10" s="154"/>
    </row>
    <row r="11" spans="2:98" s="63" customFormat="1" ht="30.75" customHeight="1" thickBot="1">
      <c r="B11" s="89">
        <v>2</v>
      </c>
      <c r="C11" s="90" t="s">
        <v>105</v>
      </c>
      <c r="D11" s="91" t="s">
        <v>104</v>
      </c>
      <c r="E11" s="107">
        <v>1</v>
      </c>
      <c r="F11" s="167">
        <v>0</v>
      </c>
      <c r="G11" s="167">
        <v>0</v>
      </c>
      <c r="H11" s="168"/>
      <c r="I11" s="168"/>
      <c r="J11" s="167">
        <v>0</v>
      </c>
      <c r="K11" s="167">
        <v>0</v>
      </c>
      <c r="L11" s="167">
        <v>0</v>
      </c>
      <c r="M11" s="194"/>
      <c r="N11" s="167">
        <v>0</v>
      </c>
      <c r="O11" s="167">
        <v>0</v>
      </c>
      <c r="P11" s="168"/>
      <c r="Q11" s="168"/>
      <c r="R11" s="167">
        <v>0</v>
      </c>
      <c r="S11" s="167">
        <v>0</v>
      </c>
      <c r="T11" s="167">
        <v>0</v>
      </c>
      <c r="U11" s="194"/>
      <c r="V11" s="167">
        <v>0</v>
      </c>
      <c r="W11" s="167">
        <v>0</v>
      </c>
      <c r="X11" s="168"/>
      <c r="Y11" s="168"/>
      <c r="Z11" s="167">
        <v>0</v>
      </c>
      <c r="AA11" s="167">
        <v>0</v>
      </c>
      <c r="AB11" s="167">
        <v>0</v>
      </c>
      <c r="AC11" s="194"/>
      <c r="AD11" s="167">
        <v>0</v>
      </c>
      <c r="AE11" s="167">
        <v>0</v>
      </c>
      <c r="AF11" s="168"/>
      <c r="AG11" s="168"/>
      <c r="AH11" s="167">
        <v>0</v>
      </c>
      <c r="AI11" s="167">
        <v>0</v>
      </c>
      <c r="AJ11" s="167">
        <v>0</v>
      </c>
      <c r="AK11" s="194"/>
      <c r="AL11" s="167">
        <v>0</v>
      </c>
      <c r="AM11" s="167">
        <v>0</v>
      </c>
      <c r="AN11" s="168"/>
      <c r="AO11" s="168"/>
      <c r="AP11" s="167">
        <v>0</v>
      </c>
      <c r="AQ11" s="167">
        <v>0</v>
      </c>
      <c r="AR11" s="167">
        <v>0</v>
      </c>
      <c r="AS11" s="194"/>
      <c r="AV11" s="100"/>
      <c r="AX11" s="66"/>
      <c r="AY11" s="6">
        <f xml:space="preserve"> IF( SUM( BA11:CI11 ) = 0, 0, $BA$9)</f>
        <v>0</v>
      </c>
      <c r="AZ11" s="66"/>
      <c r="BA11" s="67">
        <f xml:space="preserve"> IF( ISNUMBER(F11), 0, 1 )</f>
        <v>0</v>
      </c>
      <c r="BB11" s="67">
        <f xml:space="preserve"> IF( ISNUMBER(G11), 0, 1 )</f>
        <v>0</v>
      </c>
      <c r="BE11" s="67">
        <f xml:space="preserve"> IF( ISNUMBER(J11), 0, 1 )</f>
        <v>0</v>
      </c>
      <c r="BF11" s="67">
        <f xml:space="preserve"> IF( ISNUMBER(K11), 0, 1 )</f>
        <v>0</v>
      </c>
      <c r="BG11" s="67">
        <f xml:space="preserve"> IF( ISNUMBER(L11), 0, 1 )</f>
        <v>0</v>
      </c>
      <c r="BH11" s="67">
        <f xml:space="preserve"> IF( ISNUMBER(N11), 0, 1 )</f>
        <v>0</v>
      </c>
      <c r="BI11" s="67">
        <f xml:space="preserve"> IF( ISNUMBER(O11), 0, 1 )</f>
        <v>0</v>
      </c>
      <c r="BL11" s="67">
        <f xml:space="preserve"> IF( ISNUMBER(R11), 0, 1 )</f>
        <v>0</v>
      </c>
      <c r="BM11" s="67">
        <f xml:space="preserve"> IF( ISNUMBER(S11), 0, 1 )</f>
        <v>0</v>
      </c>
      <c r="BN11" s="67">
        <f xml:space="preserve"> IF( ISNUMBER(T11), 0, 1 )</f>
        <v>0</v>
      </c>
      <c r="BO11" s="67">
        <f xml:space="preserve"> IF( ISNUMBER(V11), 0, 1 )</f>
        <v>0</v>
      </c>
      <c r="BP11" s="67">
        <f xml:space="preserve"> IF( ISNUMBER(W11), 0, 1 )</f>
        <v>0</v>
      </c>
      <c r="BS11" s="67">
        <f xml:space="preserve"> IF( ISNUMBER(Z11), 0, 1 )</f>
        <v>0</v>
      </c>
      <c r="BT11" s="67">
        <f xml:space="preserve"> IF( ISNUMBER(AA11), 0, 1 )</f>
        <v>0</v>
      </c>
      <c r="BU11" s="67">
        <f xml:space="preserve"> IF( ISNUMBER(AB11), 0, 1 )</f>
        <v>0</v>
      </c>
      <c r="BV11" s="67">
        <f xml:space="preserve"> IF( ISNUMBER(AD11), 0, 1 )</f>
        <v>0</v>
      </c>
      <c r="BW11" s="67">
        <f xml:space="preserve"> IF( ISNUMBER(AE11), 0, 1 )</f>
        <v>0</v>
      </c>
      <c r="BZ11" s="67">
        <f xml:space="preserve"> IF( ISNUMBER(AH11), 0, 1 )</f>
        <v>0</v>
      </c>
      <c r="CA11" s="67">
        <f xml:space="preserve"> IF( ISNUMBER(AI11), 0, 1 )</f>
        <v>0</v>
      </c>
      <c r="CB11" s="67">
        <f xml:space="preserve"> IF( ISNUMBER(AJ11), 0, 1 )</f>
        <v>0</v>
      </c>
      <c r="CC11" s="67">
        <f xml:space="preserve"> IF( ISNUMBER(AL11), 0, 1 )</f>
        <v>0</v>
      </c>
      <c r="CD11" s="67">
        <f xml:space="preserve"> IF( ISNUMBER(AM11), 0, 1 )</f>
        <v>0</v>
      </c>
      <c r="CG11" s="67">
        <f t="shared" ref="CG11:CI11" si="5" xml:space="preserve"> IF( ISNUMBER(AP11), 0, 1 )</f>
        <v>0</v>
      </c>
      <c r="CH11" s="67">
        <f t="shared" si="5"/>
        <v>0</v>
      </c>
      <c r="CI11" s="67">
        <f t="shared" si="5"/>
        <v>0</v>
      </c>
      <c r="CJ11" s="66"/>
      <c r="CL11" s="90" t="s">
        <v>105</v>
      </c>
      <c r="CM11" s="144" t="s">
        <v>216</v>
      </c>
      <c r="CN11" s="144" t="s">
        <v>217</v>
      </c>
      <c r="CO11" s="151"/>
      <c r="CP11" s="151"/>
      <c r="CQ11" s="144" t="s">
        <v>218</v>
      </c>
      <c r="CR11" s="144" t="s">
        <v>219</v>
      </c>
      <c r="CS11" s="144" t="s">
        <v>220</v>
      </c>
      <c r="CT11" s="155"/>
    </row>
    <row r="12" spans="2:98" s="63" customFormat="1" ht="24.4" customHeight="1" thickTop="1" thickBot="1">
      <c r="B12" s="64"/>
      <c r="C12" s="65"/>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CL12" s="102"/>
      <c r="CM12" s="65"/>
      <c r="CN12" s="65"/>
      <c r="CO12" s="65"/>
      <c r="CP12" s="65"/>
      <c r="CQ12" s="65"/>
      <c r="CR12" s="65"/>
      <c r="CS12" s="65"/>
    </row>
    <row r="13" spans="2:98" s="63" customFormat="1" ht="19.5" customHeight="1" thickTop="1" thickBot="1">
      <c r="B13" s="252" t="s">
        <v>136</v>
      </c>
      <c r="C13" s="253"/>
      <c r="D13" s="75"/>
      <c r="E13" s="75"/>
      <c r="F13" s="269"/>
      <c r="G13" s="269"/>
      <c r="H13" s="269"/>
      <c r="I13" s="269"/>
      <c r="J13" s="268"/>
      <c r="K13" s="268"/>
      <c r="L13" s="268"/>
      <c r="M13" s="268"/>
      <c r="N13" s="269"/>
      <c r="O13" s="269"/>
      <c r="P13" s="269"/>
      <c r="Q13" s="269"/>
      <c r="R13" s="268"/>
      <c r="S13" s="268"/>
      <c r="T13" s="268"/>
      <c r="U13" s="268"/>
      <c r="V13" s="269"/>
      <c r="W13" s="269"/>
      <c r="X13" s="269"/>
      <c r="Y13" s="269"/>
      <c r="Z13" s="268"/>
      <c r="AA13" s="268"/>
      <c r="AB13" s="268"/>
      <c r="AC13" s="268"/>
      <c r="AD13" s="269"/>
      <c r="AE13" s="269"/>
      <c r="AF13" s="269"/>
      <c r="AG13" s="269"/>
      <c r="AH13" s="268"/>
      <c r="AI13" s="268"/>
      <c r="AJ13" s="268"/>
      <c r="AK13" s="268"/>
      <c r="AL13" s="269"/>
      <c r="AM13" s="269"/>
      <c r="AN13" s="269"/>
      <c r="AO13" s="269"/>
      <c r="AP13" s="268"/>
      <c r="AQ13" s="268"/>
      <c r="AR13" s="268"/>
      <c r="AS13" s="268"/>
      <c r="AX13" s="66"/>
      <c r="AY13" s="73"/>
      <c r="AZ13" s="66"/>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66"/>
      <c r="CL13" s="72" t="s">
        <v>136</v>
      </c>
      <c r="CM13" s="71"/>
      <c r="CN13" s="71"/>
      <c r="CO13" s="65"/>
      <c r="CP13" s="65"/>
      <c r="CQ13" s="65"/>
      <c r="CR13" s="65"/>
      <c r="CS13" s="65"/>
    </row>
    <row r="14" spans="2:98" s="63" customFormat="1" ht="30.75" customHeight="1" thickTop="1">
      <c r="B14" s="87">
        <v>3</v>
      </c>
      <c r="C14" s="88" t="s">
        <v>137</v>
      </c>
      <c r="D14" s="70" t="s">
        <v>104</v>
      </c>
      <c r="E14" s="70">
        <v>1</v>
      </c>
      <c r="F14" s="163">
        <v>1.6</v>
      </c>
      <c r="G14" s="163">
        <v>0</v>
      </c>
      <c r="H14" s="163">
        <v>1.7</v>
      </c>
      <c r="I14" s="163">
        <v>36.700000000000003</v>
      </c>
      <c r="J14" s="163">
        <v>0</v>
      </c>
      <c r="K14" s="163">
        <v>1.7</v>
      </c>
      <c r="L14" s="170"/>
      <c r="M14" s="195"/>
      <c r="N14" s="163">
        <v>2.2999999999999998</v>
      </c>
      <c r="O14" s="163">
        <v>0</v>
      </c>
      <c r="P14" s="163">
        <v>2.4</v>
      </c>
      <c r="Q14" s="163">
        <v>34</v>
      </c>
      <c r="R14" s="163">
        <v>0</v>
      </c>
      <c r="S14" s="163">
        <v>3.4</v>
      </c>
      <c r="T14" s="170"/>
      <c r="U14" s="195"/>
      <c r="V14" s="163">
        <v>1.7</v>
      </c>
      <c r="W14" s="163">
        <v>0</v>
      </c>
      <c r="X14" s="163">
        <v>2.2999999999999998</v>
      </c>
      <c r="Y14" s="163">
        <v>54.5</v>
      </c>
      <c r="Z14" s="163">
        <v>3.1</v>
      </c>
      <c r="AA14" s="163">
        <v>2.1</v>
      </c>
      <c r="AB14" s="170"/>
      <c r="AC14" s="195"/>
      <c r="AD14" s="163">
        <v>0.8</v>
      </c>
      <c r="AE14" s="163">
        <v>0</v>
      </c>
      <c r="AF14" s="163">
        <v>1.1000000000000001</v>
      </c>
      <c r="AG14" s="163">
        <v>99.6</v>
      </c>
      <c r="AH14" s="163">
        <v>0.1</v>
      </c>
      <c r="AI14" s="163">
        <v>1.2</v>
      </c>
      <c r="AJ14" s="170"/>
      <c r="AK14" s="195"/>
      <c r="AL14" s="163">
        <v>0</v>
      </c>
      <c r="AM14" s="163">
        <v>0</v>
      </c>
      <c r="AN14" s="163">
        <v>0.1</v>
      </c>
      <c r="AO14" s="163">
        <v>51.4</v>
      </c>
      <c r="AP14" s="163">
        <v>0</v>
      </c>
      <c r="AQ14" s="163">
        <v>0.3</v>
      </c>
      <c r="AR14" s="170"/>
      <c r="AS14" s="195"/>
      <c r="AV14" s="69"/>
      <c r="AX14" s="66"/>
      <c r="AY14" s="6">
        <f xml:space="preserve"> IF( SUM( BA14:CI14 ) = 0, 0, $BA$9)</f>
        <v>0</v>
      </c>
      <c r="AZ14" s="66"/>
      <c r="BA14" s="67">
        <f t="shared" ref="BA14:BF14" si="6" xml:space="preserve"> IF( ISNUMBER(F14), 0, 1 )</f>
        <v>0</v>
      </c>
      <c r="BB14" s="67">
        <f t="shared" si="6"/>
        <v>0</v>
      </c>
      <c r="BC14" s="67">
        <f t="shared" si="6"/>
        <v>0</v>
      </c>
      <c r="BD14" s="67">
        <f t="shared" si="6"/>
        <v>0</v>
      </c>
      <c r="BE14" s="67">
        <f t="shared" si="6"/>
        <v>0</v>
      </c>
      <c r="BF14" s="67">
        <f t="shared" si="6"/>
        <v>0</v>
      </c>
      <c r="BG14" s="73"/>
      <c r="BH14" s="67">
        <f t="shared" ref="BH14:BM14" si="7" xml:space="preserve"> IF( ISNUMBER(N14), 0, 1 )</f>
        <v>0</v>
      </c>
      <c r="BI14" s="67">
        <f t="shared" si="7"/>
        <v>0</v>
      </c>
      <c r="BJ14" s="67">
        <f t="shared" si="7"/>
        <v>0</v>
      </c>
      <c r="BK14" s="67">
        <f t="shared" si="7"/>
        <v>0</v>
      </c>
      <c r="BL14" s="67">
        <f t="shared" si="7"/>
        <v>0</v>
      </c>
      <c r="BM14" s="67">
        <f t="shared" si="7"/>
        <v>0</v>
      </c>
      <c r="BN14" s="73"/>
      <c r="BO14" s="67">
        <f t="shared" ref="BO14:BT14" si="8" xml:space="preserve"> IF( ISNUMBER(V14), 0, 1 )</f>
        <v>0</v>
      </c>
      <c r="BP14" s="67">
        <f t="shared" si="8"/>
        <v>0</v>
      </c>
      <c r="BQ14" s="67">
        <f t="shared" si="8"/>
        <v>0</v>
      </c>
      <c r="BR14" s="67">
        <f t="shared" si="8"/>
        <v>0</v>
      </c>
      <c r="BS14" s="67">
        <f t="shared" si="8"/>
        <v>0</v>
      </c>
      <c r="BT14" s="67">
        <f t="shared" si="8"/>
        <v>0</v>
      </c>
      <c r="BU14" s="73"/>
      <c r="BV14" s="67">
        <f t="shared" ref="BV14:CA14" si="9" xml:space="preserve"> IF( ISNUMBER(AD14), 0, 1 )</f>
        <v>0</v>
      </c>
      <c r="BW14" s="67">
        <f t="shared" si="9"/>
        <v>0</v>
      </c>
      <c r="BX14" s="67">
        <f t="shared" si="9"/>
        <v>0</v>
      </c>
      <c r="BY14" s="67">
        <f t="shared" si="9"/>
        <v>0</v>
      </c>
      <c r="BZ14" s="67">
        <f t="shared" si="9"/>
        <v>0</v>
      </c>
      <c r="CA14" s="67">
        <f t="shared" si="9"/>
        <v>0</v>
      </c>
      <c r="CB14" s="73"/>
      <c r="CC14" s="67">
        <f xml:space="preserve"> IF( ISNUMBER(AL14), 0, 1 )</f>
        <v>0</v>
      </c>
      <c r="CD14" s="67">
        <f xml:space="preserve"> IF( ISNUMBER(AM14), 0, 1 )</f>
        <v>0</v>
      </c>
      <c r="CE14" s="67">
        <f t="shared" ref="CE14:CH15" si="10" xml:space="preserve"> IF( ISNUMBER(AN14), 0, 1 )</f>
        <v>0</v>
      </c>
      <c r="CF14" s="67">
        <f t="shared" si="10"/>
        <v>0</v>
      </c>
      <c r="CG14" s="67">
        <f t="shared" si="10"/>
        <v>0</v>
      </c>
      <c r="CH14" s="67">
        <f t="shared" si="10"/>
        <v>0</v>
      </c>
      <c r="CI14" s="73"/>
      <c r="CJ14" s="66"/>
      <c r="CL14" s="68" t="s">
        <v>137</v>
      </c>
      <c r="CM14" s="142" t="s">
        <v>221</v>
      </c>
      <c r="CN14" s="142" t="s">
        <v>222</v>
      </c>
      <c r="CO14" s="142" t="s">
        <v>223</v>
      </c>
      <c r="CP14" s="142" t="s">
        <v>224</v>
      </c>
      <c r="CQ14" s="142" t="s">
        <v>225</v>
      </c>
      <c r="CR14" s="142" t="s">
        <v>226</v>
      </c>
      <c r="CS14" s="152"/>
      <c r="CT14" s="154"/>
    </row>
    <row r="15" spans="2:98" s="63" customFormat="1" ht="30.75" customHeight="1" thickBot="1">
      <c r="B15" s="89">
        <v>4</v>
      </c>
      <c r="C15" s="90" t="s">
        <v>145</v>
      </c>
      <c r="D15" s="91" t="s">
        <v>104</v>
      </c>
      <c r="E15" s="91">
        <v>1</v>
      </c>
      <c r="F15" s="167">
        <v>0</v>
      </c>
      <c r="G15" s="167">
        <v>0</v>
      </c>
      <c r="H15" s="168"/>
      <c r="I15" s="168"/>
      <c r="J15" s="167">
        <v>0</v>
      </c>
      <c r="K15" s="167">
        <v>0.2</v>
      </c>
      <c r="L15" s="171"/>
      <c r="M15" s="196"/>
      <c r="N15" s="167">
        <v>0</v>
      </c>
      <c r="O15" s="167">
        <v>0</v>
      </c>
      <c r="P15" s="168"/>
      <c r="Q15" s="168"/>
      <c r="R15" s="167">
        <v>0</v>
      </c>
      <c r="S15" s="167">
        <v>3.4</v>
      </c>
      <c r="T15" s="171"/>
      <c r="U15" s="196"/>
      <c r="V15" s="167">
        <v>0</v>
      </c>
      <c r="W15" s="167">
        <v>0</v>
      </c>
      <c r="X15" s="168"/>
      <c r="Y15" s="168"/>
      <c r="Z15" s="167">
        <v>0</v>
      </c>
      <c r="AA15" s="167">
        <v>1.8</v>
      </c>
      <c r="AB15" s="171"/>
      <c r="AC15" s="196"/>
      <c r="AD15" s="167">
        <v>0</v>
      </c>
      <c r="AE15" s="167">
        <v>0</v>
      </c>
      <c r="AF15" s="168"/>
      <c r="AG15" s="168"/>
      <c r="AH15" s="167">
        <v>0</v>
      </c>
      <c r="AI15" s="167">
        <v>1.2</v>
      </c>
      <c r="AJ15" s="171"/>
      <c r="AK15" s="196"/>
      <c r="AL15" s="167">
        <v>0</v>
      </c>
      <c r="AM15" s="167">
        <v>0</v>
      </c>
      <c r="AN15" s="168"/>
      <c r="AO15" s="168"/>
      <c r="AP15" s="167">
        <v>0</v>
      </c>
      <c r="AQ15" s="167">
        <v>0</v>
      </c>
      <c r="AR15" s="171"/>
      <c r="AS15" s="196"/>
      <c r="AV15" s="100"/>
      <c r="AX15" s="66"/>
      <c r="AY15" s="6">
        <f xml:space="preserve"> IF( SUM( BA15:CI15 ) = 0, 0, $BA$9)</f>
        <v>0</v>
      </c>
      <c r="AZ15" s="66"/>
      <c r="BA15" s="67">
        <f xml:space="preserve"> IF( ISNUMBER(F15), 0, 1 )</f>
        <v>0</v>
      </c>
      <c r="BB15" s="67">
        <f xml:space="preserve"> IF( ISNUMBER(G15), 0, 1 )</f>
        <v>0</v>
      </c>
      <c r="BE15" s="67">
        <f xml:space="preserve"> IF( ISNUMBER(J15), 0, 1 )</f>
        <v>0</v>
      </c>
      <c r="BF15" s="67">
        <f xml:space="preserve"> IF( ISNUMBER(K15), 0, 1 )</f>
        <v>0</v>
      </c>
      <c r="BG15" s="73"/>
      <c r="BH15" s="67">
        <f xml:space="preserve"> IF( ISNUMBER(N15), 0, 1 )</f>
        <v>0</v>
      </c>
      <c r="BI15" s="67">
        <f xml:space="preserve"> IF( ISNUMBER(O15), 0, 1 )</f>
        <v>0</v>
      </c>
      <c r="BL15" s="67">
        <f xml:space="preserve"> IF( ISNUMBER(R15), 0, 1 )</f>
        <v>0</v>
      </c>
      <c r="BM15" s="67">
        <f xml:space="preserve"> IF( ISNUMBER(S15), 0, 1 )</f>
        <v>0</v>
      </c>
      <c r="BN15" s="73"/>
      <c r="BO15" s="67">
        <f xml:space="preserve"> IF( ISNUMBER(V15), 0, 1 )</f>
        <v>0</v>
      </c>
      <c r="BP15" s="67">
        <f xml:space="preserve"> IF( ISNUMBER(W15), 0, 1 )</f>
        <v>0</v>
      </c>
      <c r="BS15" s="67">
        <f xml:space="preserve"> IF( ISNUMBER(Z15), 0, 1 )</f>
        <v>0</v>
      </c>
      <c r="BT15" s="67">
        <f xml:space="preserve"> IF( ISNUMBER(AA15), 0, 1 )</f>
        <v>0</v>
      </c>
      <c r="BU15" s="73"/>
      <c r="BV15" s="67">
        <f xml:space="preserve"> IF( ISNUMBER(AD15), 0, 1 )</f>
        <v>0</v>
      </c>
      <c r="BW15" s="67">
        <f xml:space="preserve"> IF( ISNUMBER(AE15), 0, 1 )</f>
        <v>0</v>
      </c>
      <c r="BZ15" s="67">
        <f xml:space="preserve"> IF( ISNUMBER(AH15), 0, 1 )</f>
        <v>0</v>
      </c>
      <c r="CA15" s="67">
        <f xml:space="preserve"> IF( ISNUMBER(AI15), 0, 1 )</f>
        <v>0</v>
      </c>
      <c r="CB15" s="73"/>
      <c r="CC15" s="67">
        <f xml:space="preserve"> IF( ISNUMBER(AL15), 0, 1 )</f>
        <v>0</v>
      </c>
      <c r="CD15" s="67">
        <f xml:space="preserve"> IF( ISNUMBER(AM15), 0, 1 )</f>
        <v>0</v>
      </c>
      <c r="CG15" s="67">
        <f t="shared" si="10"/>
        <v>0</v>
      </c>
      <c r="CH15" s="67">
        <f t="shared" si="10"/>
        <v>0</v>
      </c>
      <c r="CI15" s="73"/>
      <c r="CJ15" s="66"/>
      <c r="CL15" s="90" t="s">
        <v>145</v>
      </c>
      <c r="CM15" s="144" t="s">
        <v>227</v>
      </c>
      <c r="CN15" s="144" t="s">
        <v>228</v>
      </c>
      <c r="CO15" s="151"/>
      <c r="CP15" s="151"/>
      <c r="CQ15" s="144" t="s">
        <v>229</v>
      </c>
      <c r="CR15" s="144" t="s">
        <v>230</v>
      </c>
      <c r="CS15" s="151"/>
      <c r="CT15" s="155"/>
    </row>
    <row r="16" spans="2:98" s="63" customFormat="1" ht="24.4" customHeight="1" thickTop="1" thickBot="1">
      <c r="B16" s="64"/>
      <c r="C16" s="65"/>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CL16" s="102"/>
      <c r="CM16" s="65"/>
      <c r="CN16" s="65"/>
      <c r="CO16" s="65"/>
      <c r="CP16" s="65"/>
      <c r="CQ16" s="65"/>
      <c r="CR16" s="65"/>
      <c r="CS16" s="65"/>
    </row>
    <row r="17" spans="2:98" s="63" customFormat="1" ht="19.5" customHeight="1" thickTop="1" thickBot="1">
      <c r="B17" s="288" t="s">
        <v>151</v>
      </c>
      <c r="C17" s="289"/>
      <c r="D17" s="75"/>
      <c r="E17" s="75"/>
      <c r="F17" s="269"/>
      <c r="G17" s="269"/>
      <c r="H17" s="269"/>
      <c r="I17" s="269"/>
      <c r="J17" s="268"/>
      <c r="K17" s="268"/>
      <c r="L17" s="268"/>
      <c r="M17" s="268"/>
      <c r="N17" s="269"/>
      <c r="O17" s="269"/>
      <c r="P17" s="269"/>
      <c r="Q17" s="269"/>
      <c r="R17" s="268"/>
      <c r="S17" s="268"/>
      <c r="T17" s="268"/>
      <c r="U17" s="268"/>
      <c r="V17" s="269"/>
      <c r="W17" s="269"/>
      <c r="X17" s="269"/>
      <c r="Y17" s="269"/>
      <c r="Z17" s="268"/>
      <c r="AA17" s="268"/>
      <c r="AB17" s="268"/>
      <c r="AC17" s="268"/>
      <c r="AD17" s="269"/>
      <c r="AE17" s="269"/>
      <c r="AF17" s="269"/>
      <c r="AG17" s="269"/>
      <c r="AH17" s="268"/>
      <c r="AI17" s="268"/>
      <c r="AJ17" s="268"/>
      <c r="AK17" s="268"/>
      <c r="AL17" s="269"/>
      <c r="AM17" s="269"/>
      <c r="AN17" s="269"/>
      <c r="AO17" s="269"/>
      <c r="AP17" s="268"/>
      <c r="AQ17" s="268"/>
      <c r="AR17" s="268"/>
      <c r="AS17" s="268"/>
      <c r="AX17" s="66"/>
      <c r="AY17" s="73"/>
      <c r="AZ17" s="66"/>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66"/>
      <c r="CL17" s="72" t="s">
        <v>151</v>
      </c>
      <c r="CM17" s="71"/>
      <c r="CN17" s="71"/>
      <c r="CO17" s="65"/>
      <c r="CP17" s="65"/>
      <c r="CQ17" s="65"/>
      <c r="CR17" s="65"/>
      <c r="CS17" s="65"/>
    </row>
    <row r="18" spans="2:98" s="63" customFormat="1" ht="30.75" customHeight="1" thickTop="1">
      <c r="B18" s="93">
        <v>5</v>
      </c>
      <c r="C18" s="92" t="s">
        <v>152</v>
      </c>
      <c r="D18" s="98" t="s">
        <v>153</v>
      </c>
      <c r="E18" s="94">
        <v>1</v>
      </c>
      <c r="F18" s="197">
        <v>0</v>
      </c>
      <c r="G18" s="197">
        <v>0</v>
      </c>
      <c r="H18" s="187"/>
      <c r="I18" s="187"/>
      <c r="J18" s="173">
        <v>0</v>
      </c>
      <c r="K18" s="173">
        <v>1</v>
      </c>
      <c r="L18" s="173">
        <v>0</v>
      </c>
      <c r="M18" s="198"/>
      <c r="N18" s="199">
        <v>1</v>
      </c>
      <c r="O18" s="197">
        <v>0</v>
      </c>
      <c r="P18" s="187"/>
      <c r="Q18" s="187"/>
      <c r="R18" s="173">
        <v>0</v>
      </c>
      <c r="S18" s="173">
        <v>0</v>
      </c>
      <c r="T18" s="197">
        <v>0</v>
      </c>
      <c r="U18" s="198"/>
      <c r="V18" s="199">
        <v>1</v>
      </c>
      <c r="W18" s="197">
        <v>0</v>
      </c>
      <c r="X18" s="187"/>
      <c r="Y18" s="187"/>
      <c r="Z18" s="197">
        <v>0</v>
      </c>
      <c r="AA18" s="197">
        <v>0</v>
      </c>
      <c r="AB18" s="197">
        <v>0</v>
      </c>
      <c r="AC18" s="200"/>
      <c r="AD18" s="197">
        <v>0</v>
      </c>
      <c r="AE18" s="197">
        <v>0</v>
      </c>
      <c r="AF18" s="187"/>
      <c r="AG18" s="187"/>
      <c r="AH18" s="197">
        <v>0</v>
      </c>
      <c r="AI18" s="197">
        <v>0</v>
      </c>
      <c r="AJ18" s="197">
        <v>0</v>
      </c>
      <c r="AK18" s="200"/>
      <c r="AL18" s="197">
        <v>0</v>
      </c>
      <c r="AM18" s="197">
        <v>0</v>
      </c>
      <c r="AN18" s="187"/>
      <c r="AO18" s="187"/>
      <c r="AP18" s="197">
        <v>0</v>
      </c>
      <c r="AQ18" s="197">
        <v>1</v>
      </c>
      <c r="AR18" s="197">
        <v>0</v>
      </c>
      <c r="AS18" s="200"/>
      <c r="AV18" s="69"/>
      <c r="AX18" s="66"/>
      <c r="AY18" s="6">
        <f xml:space="preserve"> IF( SUM( BA18:CI18 ) = 0, 0, $BA$9)</f>
        <v>0</v>
      </c>
      <c r="AZ18" s="66"/>
      <c r="BA18" s="67">
        <f t="shared" ref="BA18:BB20" si="11" xml:space="preserve"> IF( ISNUMBER(F18), 0, 1 )</f>
        <v>0</v>
      </c>
      <c r="BB18" s="67">
        <f t="shared" si="11"/>
        <v>0</v>
      </c>
      <c r="BC18" s="73"/>
      <c r="BD18" s="73"/>
      <c r="BE18" s="67">
        <f t="shared" ref="BE18:BG20" si="12" xml:space="preserve"> IF( ISNUMBER(J18), 0, 1 )</f>
        <v>0</v>
      </c>
      <c r="BF18" s="67">
        <f t="shared" si="12"/>
        <v>0</v>
      </c>
      <c r="BG18" s="67">
        <f t="shared" si="12"/>
        <v>0</v>
      </c>
      <c r="BH18" s="67">
        <f t="shared" ref="BH18:BI20" si="13" xml:space="preserve"> IF( ISNUMBER(N18), 0, 1 )</f>
        <v>0</v>
      </c>
      <c r="BI18" s="67">
        <f t="shared" si="13"/>
        <v>0</v>
      </c>
      <c r="BJ18" s="73"/>
      <c r="BK18" s="73"/>
      <c r="BL18" s="67">
        <f t="shared" ref="BL18:BN20" si="14" xml:space="preserve"> IF( ISNUMBER(R18), 0, 1 )</f>
        <v>0</v>
      </c>
      <c r="BM18" s="67">
        <f t="shared" si="14"/>
        <v>0</v>
      </c>
      <c r="BN18" s="67">
        <f t="shared" si="14"/>
        <v>0</v>
      </c>
      <c r="BO18" s="67">
        <f t="shared" ref="BO18:BP20" si="15" xml:space="preserve"> IF( ISNUMBER(V18), 0, 1 )</f>
        <v>0</v>
      </c>
      <c r="BP18" s="67">
        <f t="shared" si="15"/>
        <v>0</v>
      </c>
      <c r="BQ18" s="73"/>
      <c r="BR18" s="73"/>
      <c r="BS18" s="67">
        <f t="shared" ref="BS18:BU20" si="16" xml:space="preserve"> IF( ISNUMBER(Z18), 0, 1 )</f>
        <v>0</v>
      </c>
      <c r="BT18" s="67">
        <f t="shared" si="16"/>
        <v>0</v>
      </c>
      <c r="BU18" s="67">
        <f t="shared" si="16"/>
        <v>0</v>
      </c>
      <c r="BV18" s="67">
        <f t="shared" ref="BV18:BW20" si="17" xml:space="preserve"> IF( ISNUMBER(AD18), 0, 1 )</f>
        <v>0</v>
      </c>
      <c r="BW18" s="67">
        <f t="shared" si="17"/>
        <v>0</v>
      </c>
      <c r="BX18" s="73"/>
      <c r="BY18" s="73"/>
      <c r="BZ18" s="67">
        <f t="shared" ref="BZ18:CB20" si="18" xml:space="preserve"> IF( ISNUMBER(AH18), 0, 1 )</f>
        <v>0</v>
      </c>
      <c r="CA18" s="67">
        <f t="shared" si="18"/>
        <v>0</v>
      </c>
      <c r="CB18" s="67">
        <f t="shared" si="18"/>
        <v>0</v>
      </c>
      <c r="CC18" s="67">
        <f t="shared" ref="CC18:CD20" si="19" xml:space="preserve"> IF( ISNUMBER(AL18), 0, 1 )</f>
        <v>0</v>
      </c>
      <c r="CD18" s="67">
        <f t="shared" si="19"/>
        <v>0</v>
      </c>
      <c r="CE18" s="73"/>
      <c r="CF18" s="73"/>
      <c r="CG18" s="67">
        <f t="shared" ref="CG18:CI20" si="20" xml:space="preserve"> IF( ISNUMBER(AP18), 0, 1 )</f>
        <v>0</v>
      </c>
      <c r="CH18" s="67">
        <f t="shared" si="20"/>
        <v>0</v>
      </c>
      <c r="CI18" s="67">
        <f t="shared" si="20"/>
        <v>0</v>
      </c>
      <c r="CJ18" s="66"/>
      <c r="CL18" s="68" t="s">
        <v>152</v>
      </c>
      <c r="CM18" s="142" t="s">
        <v>231</v>
      </c>
      <c r="CN18" s="142" t="s">
        <v>232</v>
      </c>
      <c r="CO18" s="152"/>
      <c r="CP18" s="152"/>
      <c r="CQ18" s="142" t="s">
        <v>233</v>
      </c>
      <c r="CR18" s="142" t="s">
        <v>234</v>
      </c>
      <c r="CS18" s="142" t="s">
        <v>235</v>
      </c>
      <c r="CT18" s="154"/>
    </row>
    <row r="19" spans="2:98" s="63" customFormat="1" ht="30.75" customHeight="1">
      <c r="B19" s="95">
        <v>6</v>
      </c>
      <c r="C19" s="81" t="s">
        <v>160</v>
      </c>
      <c r="D19" s="99" t="s">
        <v>153</v>
      </c>
      <c r="E19" s="82">
        <v>1</v>
      </c>
      <c r="F19" s="201">
        <v>0</v>
      </c>
      <c r="G19" s="201">
        <v>0</v>
      </c>
      <c r="H19" s="202"/>
      <c r="I19" s="202"/>
      <c r="J19" s="201">
        <v>0</v>
      </c>
      <c r="K19" s="201">
        <v>0</v>
      </c>
      <c r="L19" s="201">
        <v>0</v>
      </c>
      <c r="M19" s="203"/>
      <c r="N19" s="204">
        <v>0</v>
      </c>
      <c r="O19" s="201">
        <v>0</v>
      </c>
      <c r="P19" s="202"/>
      <c r="Q19" s="202"/>
      <c r="R19" s="201">
        <v>0</v>
      </c>
      <c r="S19" s="201">
        <v>1</v>
      </c>
      <c r="T19" s="201">
        <v>0</v>
      </c>
      <c r="U19" s="203"/>
      <c r="V19" s="204">
        <v>0</v>
      </c>
      <c r="W19" s="201">
        <v>0</v>
      </c>
      <c r="X19" s="202"/>
      <c r="Y19" s="202"/>
      <c r="Z19" s="201">
        <v>0</v>
      </c>
      <c r="AA19" s="201">
        <v>1</v>
      </c>
      <c r="AB19" s="201">
        <v>0</v>
      </c>
      <c r="AC19" s="205"/>
      <c r="AD19" s="204">
        <v>0</v>
      </c>
      <c r="AE19" s="201">
        <v>0</v>
      </c>
      <c r="AF19" s="202"/>
      <c r="AG19" s="202"/>
      <c r="AH19" s="201">
        <v>0</v>
      </c>
      <c r="AI19" s="201">
        <v>0</v>
      </c>
      <c r="AJ19" s="201">
        <v>0</v>
      </c>
      <c r="AK19" s="205"/>
      <c r="AL19" s="201">
        <v>0</v>
      </c>
      <c r="AM19" s="201">
        <v>0</v>
      </c>
      <c r="AN19" s="202"/>
      <c r="AO19" s="202"/>
      <c r="AP19" s="201">
        <v>0</v>
      </c>
      <c r="AQ19" s="201">
        <v>1</v>
      </c>
      <c r="AR19" s="201">
        <v>0</v>
      </c>
      <c r="AS19" s="205"/>
      <c r="AV19" s="83"/>
      <c r="AX19" s="66"/>
      <c r="AY19" s="6">
        <f xml:space="preserve"> IF( SUM( BA19:CI19 ) = 0, 0, $BA$9)</f>
        <v>0</v>
      </c>
      <c r="AZ19" s="66"/>
      <c r="BA19" s="67">
        <f t="shared" si="11"/>
        <v>0</v>
      </c>
      <c r="BB19" s="67">
        <f t="shared" si="11"/>
        <v>0</v>
      </c>
      <c r="BC19" s="73"/>
      <c r="BD19" s="73"/>
      <c r="BE19" s="67">
        <f t="shared" si="12"/>
        <v>0</v>
      </c>
      <c r="BF19" s="67">
        <f t="shared" si="12"/>
        <v>0</v>
      </c>
      <c r="BG19" s="67">
        <f t="shared" si="12"/>
        <v>0</v>
      </c>
      <c r="BH19" s="67">
        <f t="shared" si="13"/>
        <v>0</v>
      </c>
      <c r="BI19" s="67">
        <f t="shared" si="13"/>
        <v>0</v>
      </c>
      <c r="BJ19" s="73"/>
      <c r="BK19" s="73"/>
      <c r="BL19" s="67">
        <f t="shared" si="14"/>
        <v>0</v>
      </c>
      <c r="BM19" s="67">
        <f t="shared" si="14"/>
        <v>0</v>
      </c>
      <c r="BN19" s="67">
        <f t="shared" si="14"/>
        <v>0</v>
      </c>
      <c r="BO19" s="67">
        <f t="shared" si="15"/>
        <v>0</v>
      </c>
      <c r="BP19" s="67">
        <f t="shared" si="15"/>
        <v>0</v>
      </c>
      <c r="BQ19" s="73"/>
      <c r="BR19" s="73"/>
      <c r="BS19" s="67">
        <f t="shared" si="16"/>
        <v>0</v>
      </c>
      <c r="BT19" s="67">
        <f t="shared" si="16"/>
        <v>0</v>
      </c>
      <c r="BU19" s="67">
        <f t="shared" si="16"/>
        <v>0</v>
      </c>
      <c r="BV19" s="67">
        <f t="shared" si="17"/>
        <v>0</v>
      </c>
      <c r="BW19" s="67">
        <f t="shared" si="17"/>
        <v>0</v>
      </c>
      <c r="BX19" s="73"/>
      <c r="BY19" s="73"/>
      <c r="BZ19" s="67">
        <f t="shared" si="18"/>
        <v>0</v>
      </c>
      <c r="CA19" s="67">
        <f t="shared" si="18"/>
        <v>0</v>
      </c>
      <c r="CB19" s="67">
        <f t="shared" si="18"/>
        <v>0</v>
      </c>
      <c r="CC19" s="67">
        <f t="shared" si="19"/>
        <v>0</v>
      </c>
      <c r="CD19" s="67">
        <f t="shared" si="19"/>
        <v>0</v>
      </c>
      <c r="CE19" s="73"/>
      <c r="CF19" s="73"/>
      <c r="CG19" s="67">
        <f t="shared" si="20"/>
        <v>0</v>
      </c>
      <c r="CH19" s="67">
        <f t="shared" si="20"/>
        <v>0</v>
      </c>
      <c r="CI19" s="67">
        <f t="shared" si="20"/>
        <v>0</v>
      </c>
      <c r="CJ19" s="66"/>
      <c r="CL19" s="81" t="s">
        <v>160</v>
      </c>
      <c r="CM19" s="146" t="s">
        <v>236</v>
      </c>
      <c r="CN19" s="146" t="s">
        <v>237</v>
      </c>
      <c r="CO19" s="153"/>
      <c r="CP19" s="153"/>
      <c r="CQ19" s="146" t="s">
        <v>238</v>
      </c>
      <c r="CR19" s="146" t="s">
        <v>239</v>
      </c>
      <c r="CS19" s="146" t="s">
        <v>240</v>
      </c>
      <c r="CT19" s="156"/>
    </row>
    <row r="20" spans="2:98" s="63" customFormat="1" ht="30.75" customHeight="1" thickBot="1">
      <c r="B20" s="96">
        <v>7</v>
      </c>
      <c r="C20" s="97" t="s">
        <v>167</v>
      </c>
      <c r="D20" s="91" t="s">
        <v>168</v>
      </c>
      <c r="E20" s="91">
        <v>1</v>
      </c>
      <c r="F20" s="206">
        <v>0</v>
      </c>
      <c r="G20" s="206">
        <v>0</v>
      </c>
      <c r="H20" s="207"/>
      <c r="I20" s="207"/>
      <c r="J20" s="206">
        <v>0</v>
      </c>
      <c r="K20" s="206">
        <v>4.4000000000000004</v>
      </c>
      <c r="L20" s="206">
        <v>0</v>
      </c>
      <c r="M20" s="208"/>
      <c r="N20" s="209">
        <v>11</v>
      </c>
      <c r="O20" s="206">
        <v>0</v>
      </c>
      <c r="P20" s="207"/>
      <c r="Q20" s="207"/>
      <c r="R20" s="206">
        <v>0</v>
      </c>
      <c r="S20" s="206">
        <v>7</v>
      </c>
      <c r="T20" s="206">
        <v>0</v>
      </c>
      <c r="U20" s="208"/>
      <c r="V20" s="209">
        <v>37</v>
      </c>
      <c r="W20" s="206">
        <v>0</v>
      </c>
      <c r="X20" s="207"/>
      <c r="Y20" s="207"/>
      <c r="Z20" s="206">
        <v>0</v>
      </c>
      <c r="AA20" s="206">
        <v>36</v>
      </c>
      <c r="AB20" s="206">
        <v>0</v>
      </c>
      <c r="AC20" s="210"/>
      <c r="AD20" s="209">
        <v>0</v>
      </c>
      <c r="AE20" s="206">
        <v>0</v>
      </c>
      <c r="AF20" s="207"/>
      <c r="AG20" s="207"/>
      <c r="AH20" s="206">
        <v>0</v>
      </c>
      <c r="AI20" s="206">
        <v>0</v>
      </c>
      <c r="AJ20" s="206">
        <v>0</v>
      </c>
      <c r="AK20" s="210"/>
      <c r="AL20" s="206">
        <v>0</v>
      </c>
      <c r="AM20" s="206">
        <v>0</v>
      </c>
      <c r="AN20" s="207"/>
      <c r="AO20" s="207"/>
      <c r="AP20" s="206">
        <v>0</v>
      </c>
      <c r="AQ20" s="206">
        <v>18.3</v>
      </c>
      <c r="AR20" s="206">
        <v>0</v>
      </c>
      <c r="AS20" s="210"/>
      <c r="AV20" s="100"/>
      <c r="AX20" s="66"/>
      <c r="AY20" s="6">
        <f xml:space="preserve"> IF( SUM( BA20:CI20 ) = 0, 0, $BA$9)</f>
        <v>0</v>
      </c>
      <c r="AZ20" s="66"/>
      <c r="BA20" s="67">
        <f t="shared" si="11"/>
        <v>0</v>
      </c>
      <c r="BB20" s="67">
        <f t="shared" si="11"/>
        <v>0</v>
      </c>
      <c r="BC20" s="73"/>
      <c r="BD20" s="73"/>
      <c r="BE20" s="67">
        <f t="shared" si="12"/>
        <v>0</v>
      </c>
      <c r="BF20" s="67">
        <f t="shared" si="12"/>
        <v>0</v>
      </c>
      <c r="BG20" s="67">
        <f t="shared" si="12"/>
        <v>0</v>
      </c>
      <c r="BH20" s="67">
        <f t="shared" si="13"/>
        <v>0</v>
      </c>
      <c r="BI20" s="67">
        <f t="shared" si="13"/>
        <v>0</v>
      </c>
      <c r="BJ20" s="73"/>
      <c r="BK20" s="73"/>
      <c r="BL20" s="67">
        <f t="shared" si="14"/>
        <v>0</v>
      </c>
      <c r="BM20" s="67">
        <f t="shared" si="14"/>
        <v>0</v>
      </c>
      <c r="BN20" s="67">
        <f t="shared" si="14"/>
        <v>0</v>
      </c>
      <c r="BO20" s="67">
        <f t="shared" si="15"/>
        <v>0</v>
      </c>
      <c r="BP20" s="67">
        <f t="shared" si="15"/>
        <v>0</v>
      </c>
      <c r="BQ20" s="73"/>
      <c r="BR20" s="73"/>
      <c r="BS20" s="67">
        <f t="shared" si="16"/>
        <v>0</v>
      </c>
      <c r="BT20" s="67">
        <f t="shared" si="16"/>
        <v>0</v>
      </c>
      <c r="BU20" s="67">
        <f t="shared" si="16"/>
        <v>0</v>
      </c>
      <c r="BV20" s="67">
        <f t="shared" si="17"/>
        <v>0</v>
      </c>
      <c r="BW20" s="67">
        <f t="shared" si="17"/>
        <v>0</v>
      </c>
      <c r="BX20" s="73"/>
      <c r="BY20" s="73"/>
      <c r="BZ20" s="67">
        <f t="shared" si="18"/>
        <v>0</v>
      </c>
      <c r="CA20" s="67">
        <f t="shared" si="18"/>
        <v>0</v>
      </c>
      <c r="CB20" s="67">
        <f t="shared" si="18"/>
        <v>0</v>
      </c>
      <c r="CC20" s="67">
        <f t="shared" si="19"/>
        <v>0</v>
      </c>
      <c r="CD20" s="67">
        <f t="shared" si="19"/>
        <v>0</v>
      </c>
      <c r="CE20" s="73"/>
      <c r="CF20" s="73"/>
      <c r="CG20" s="67">
        <f t="shared" si="20"/>
        <v>0</v>
      </c>
      <c r="CH20" s="67">
        <f t="shared" si="20"/>
        <v>0</v>
      </c>
      <c r="CI20" s="67">
        <f t="shared" si="20"/>
        <v>0</v>
      </c>
      <c r="CJ20" s="66"/>
      <c r="CL20" s="101" t="s">
        <v>167</v>
      </c>
      <c r="CM20" s="144" t="s">
        <v>241</v>
      </c>
      <c r="CN20" s="144" t="s">
        <v>242</v>
      </c>
      <c r="CO20" s="151"/>
      <c r="CP20" s="151"/>
      <c r="CQ20" s="144" t="s">
        <v>243</v>
      </c>
      <c r="CR20" s="144" t="s">
        <v>244</v>
      </c>
      <c r="CS20" s="144" t="s">
        <v>245</v>
      </c>
      <c r="CT20" s="155"/>
    </row>
    <row r="21" spans="2:98" s="63" customFormat="1" ht="24.4" customHeight="1" thickTop="1" thickBot="1">
      <c r="C21" s="65"/>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BC21" s="73"/>
      <c r="BD21" s="73"/>
      <c r="BJ21" s="73"/>
      <c r="BK21" s="73"/>
      <c r="BQ21" s="73"/>
      <c r="BR21" s="73"/>
      <c r="BX21" s="73"/>
      <c r="BY21" s="73"/>
      <c r="CE21" s="73"/>
      <c r="CF21" s="73"/>
      <c r="CL21" s="103"/>
      <c r="CM21" s="65"/>
      <c r="CN21" s="65"/>
      <c r="CO21" s="65"/>
      <c r="CP21" s="65"/>
      <c r="CQ21" s="65"/>
      <c r="CR21" s="65"/>
      <c r="CS21" s="65"/>
    </row>
    <row r="22" spans="2:98" s="63" customFormat="1" ht="19.5" customHeight="1" thickTop="1" thickBot="1">
      <c r="B22" s="288" t="s">
        <v>175</v>
      </c>
      <c r="C22" s="296"/>
      <c r="D22" s="75"/>
      <c r="E22" s="75"/>
      <c r="F22" s="269"/>
      <c r="G22" s="269"/>
      <c r="H22" s="269"/>
      <c r="I22" s="269"/>
      <c r="J22" s="268"/>
      <c r="K22" s="268"/>
      <c r="L22" s="268"/>
      <c r="M22" s="268"/>
      <c r="N22" s="269"/>
      <c r="O22" s="269"/>
      <c r="P22" s="269"/>
      <c r="Q22" s="269"/>
      <c r="R22" s="268"/>
      <c r="S22" s="268"/>
      <c r="T22" s="268"/>
      <c r="U22" s="268"/>
      <c r="V22" s="269"/>
      <c r="W22" s="269"/>
      <c r="X22" s="269"/>
      <c r="Y22" s="269"/>
      <c r="Z22" s="268"/>
      <c r="AA22" s="268"/>
      <c r="AB22" s="268"/>
      <c r="AC22" s="268"/>
      <c r="AD22" s="269"/>
      <c r="AE22" s="269"/>
      <c r="AF22" s="269"/>
      <c r="AG22" s="269"/>
      <c r="AH22" s="268"/>
      <c r="AI22" s="268"/>
      <c r="AJ22" s="268"/>
      <c r="AK22" s="268"/>
      <c r="AL22" s="269"/>
      <c r="AM22" s="269"/>
      <c r="AN22" s="269"/>
      <c r="AO22" s="269"/>
      <c r="AP22" s="268"/>
      <c r="AQ22" s="268"/>
      <c r="AR22" s="268"/>
      <c r="AS22" s="268"/>
      <c r="AX22" s="66"/>
      <c r="AY22" s="73"/>
      <c r="AZ22" s="66"/>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66"/>
      <c r="CL22" s="72" t="s">
        <v>175</v>
      </c>
      <c r="CM22" s="71"/>
      <c r="CN22" s="71"/>
      <c r="CO22" s="65"/>
      <c r="CP22" s="65"/>
      <c r="CQ22" s="65"/>
      <c r="CR22" s="65"/>
      <c r="CS22" s="65"/>
    </row>
    <row r="23" spans="2:98" s="63" customFormat="1" ht="30.75" customHeight="1" thickTop="1">
      <c r="B23" s="93">
        <v>8</v>
      </c>
      <c r="C23" s="92" t="s">
        <v>176</v>
      </c>
      <c r="D23" s="94" t="s">
        <v>153</v>
      </c>
      <c r="E23" s="94">
        <v>1</v>
      </c>
      <c r="F23" s="173">
        <v>0</v>
      </c>
      <c r="G23" s="173">
        <v>0</v>
      </c>
      <c r="H23" s="187"/>
      <c r="I23" s="187"/>
      <c r="J23" s="173">
        <v>0</v>
      </c>
      <c r="K23" s="173">
        <v>0</v>
      </c>
      <c r="L23" s="187"/>
      <c r="M23" s="195"/>
      <c r="N23" s="173">
        <v>1</v>
      </c>
      <c r="O23" s="173">
        <v>0</v>
      </c>
      <c r="P23" s="187"/>
      <c r="Q23" s="187"/>
      <c r="R23" s="173">
        <v>0</v>
      </c>
      <c r="S23" s="173">
        <v>0</v>
      </c>
      <c r="T23" s="187"/>
      <c r="U23" s="195"/>
      <c r="V23" s="173">
        <v>0</v>
      </c>
      <c r="W23" s="173">
        <v>0</v>
      </c>
      <c r="X23" s="187"/>
      <c r="Y23" s="187"/>
      <c r="Z23" s="173">
        <v>0</v>
      </c>
      <c r="AA23" s="173">
        <v>0</v>
      </c>
      <c r="AB23" s="195"/>
      <c r="AC23" s="195"/>
      <c r="AD23" s="173">
        <v>0</v>
      </c>
      <c r="AE23" s="173">
        <v>0</v>
      </c>
      <c r="AF23" s="187"/>
      <c r="AG23" s="187"/>
      <c r="AH23" s="173">
        <v>1</v>
      </c>
      <c r="AI23" s="173">
        <v>1</v>
      </c>
      <c r="AJ23" s="187"/>
      <c r="AK23" s="202"/>
      <c r="AL23" s="173">
        <v>1</v>
      </c>
      <c r="AM23" s="173">
        <v>0</v>
      </c>
      <c r="AN23" s="187"/>
      <c r="AO23" s="187"/>
      <c r="AP23" s="173">
        <v>0</v>
      </c>
      <c r="AQ23" s="173">
        <v>0</v>
      </c>
      <c r="AR23" s="187"/>
      <c r="AS23" s="195"/>
      <c r="AV23" s="69"/>
      <c r="AX23" s="66"/>
      <c r="AY23" s="6">
        <f xml:space="preserve"> IF( SUM( BA23:CI23 ) = 0, 0, $BA$9)</f>
        <v>0</v>
      </c>
      <c r="AZ23" s="66"/>
      <c r="BA23" s="67">
        <f t="shared" ref="BA23:BB25" si="21" xml:space="preserve"> IF( ISNUMBER(F23), 0, 1 )</f>
        <v>0</v>
      </c>
      <c r="BB23" s="67">
        <f t="shared" si="21"/>
        <v>0</v>
      </c>
      <c r="BC23" s="73"/>
      <c r="BD23" s="73"/>
      <c r="BE23" s="67">
        <f t="shared" ref="BE23:BF25" si="22" xml:space="preserve"> IF( ISNUMBER(J23), 0, 1 )</f>
        <v>0</v>
      </c>
      <c r="BF23" s="67">
        <f t="shared" si="22"/>
        <v>0</v>
      </c>
      <c r="BG23" s="73"/>
      <c r="BH23" s="67">
        <f t="shared" ref="BH23:BI25" si="23" xml:space="preserve"> IF( ISNUMBER(N23), 0, 1 )</f>
        <v>0</v>
      </c>
      <c r="BI23" s="67">
        <f t="shared" si="23"/>
        <v>0</v>
      </c>
      <c r="BJ23" s="73"/>
      <c r="BK23" s="73"/>
      <c r="BL23" s="67">
        <f t="shared" ref="BL23:BM25" si="24" xml:space="preserve"> IF( ISNUMBER(R23), 0, 1 )</f>
        <v>0</v>
      </c>
      <c r="BM23" s="67">
        <f t="shared" si="24"/>
        <v>0</v>
      </c>
      <c r="BN23" s="73"/>
      <c r="BO23" s="67">
        <f t="shared" ref="BO23:BP25" si="25" xml:space="preserve"> IF( ISNUMBER(V23), 0, 1 )</f>
        <v>0</v>
      </c>
      <c r="BP23" s="67">
        <f t="shared" si="25"/>
        <v>0</v>
      </c>
      <c r="BQ23" s="73"/>
      <c r="BR23" s="73"/>
      <c r="BS23" s="67">
        <f t="shared" ref="BS23:BT25" si="26" xml:space="preserve"> IF( ISNUMBER(Z23), 0, 1 )</f>
        <v>0</v>
      </c>
      <c r="BT23" s="67">
        <f t="shared" si="26"/>
        <v>0</v>
      </c>
      <c r="BU23" s="73"/>
      <c r="BV23" s="67">
        <f t="shared" ref="BV23:BW25" si="27" xml:space="preserve"> IF( ISNUMBER(AD23), 0, 1 )</f>
        <v>0</v>
      </c>
      <c r="BW23" s="67">
        <f t="shared" si="27"/>
        <v>0</v>
      </c>
      <c r="BX23" s="73"/>
      <c r="BY23" s="73"/>
      <c r="BZ23" s="67">
        <f t="shared" ref="BZ23:CA25" si="28" xml:space="preserve"> IF( ISNUMBER(AH23), 0, 1 )</f>
        <v>0</v>
      </c>
      <c r="CA23" s="67">
        <f t="shared" si="28"/>
        <v>0</v>
      </c>
      <c r="CB23" s="73"/>
      <c r="CC23" s="67">
        <f t="shared" ref="CC23:CD25" si="29" xml:space="preserve"> IF( ISNUMBER(AL23), 0, 1 )</f>
        <v>0</v>
      </c>
      <c r="CD23" s="67">
        <f t="shared" si="29"/>
        <v>0</v>
      </c>
      <c r="CE23" s="73"/>
      <c r="CF23" s="73"/>
      <c r="CG23" s="67">
        <f t="shared" ref="CG23:CH25" si="30" xml:space="preserve"> IF( ISNUMBER(AP23), 0, 1 )</f>
        <v>0</v>
      </c>
      <c r="CH23" s="67">
        <f t="shared" si="30"/>
        <v>0</v>
      </c>
      <c r="CI23" s="73"/>
      <c r="CJ23" s="66"/>
      <c r="CL23" s="68" t="s">
        <v>176</v>
      </c>
      <c r="CM23" s="142" t="s">
        <v>177</v>
      </c>
      <c r="CN23" s="142" t="s">
        <v>178</v>
      </c>
      <c r="CO23" s="152"/>
      <c r="CP23" s="152"/>
      <c r="CQ23" s="142" t="s">
        <v>179</v>
      </c>
      <c r="CR23" s="142" t="s">
        <v>180</v>
      </c>
      <c r="CS23" s="152"/>
      <c r="CT23" s="154"/>
    </row>
    <row r="24" spans="2:98" s="63" customFormat="1" ht="30.75" customHeight="1">
      <c r="B24" s="95">
        <v>9</v>
      </c>
      <c r="C24" s="81" t="s">
        <v>182</v>
      </c>
      <c r="D24" s="82" t="s">
        <v>153</v>
      </c>
      <c r="E24" s="82">
        <v>1</v>
      </c>
      <c r="F24" s="201">
        <v>0</v>
      </c>
      <c r="G24" s="201">
        <v>0</v>
      </c>
      <c r="H24" s="202"/>
      <c r="I24" s="202"/>
      <c r="J24" s="201">
        <v>0</v>
      </c>
      <c r="K24" s="201">
        <v>0</v>
      </c>
      <c r="L24" s="202"/>
      <c r="M24" s="211"/>
      <c r="N24" s="201">
        <v>1</v>
      </c>
      <c r="O24" s="201">
        <v>0</v>
      </c>
      <c r="P24" s="202"/>
      <c r="Q24" s="202"/>
      <c r="R24" s="201">
        <v>0</v>
      </c>
      <c r="S24" s="201">
        <v>1</v>
      </c>
      <c r="T24" s="202"/>
      <c r="U24" s="211"/>
      <c r="V24" s="201">
        <v>0</v>
      </c>
      <c r="W24" s="201">
        <v>0</v>
      </c>
      <c r="X24" s="202"/>
      <c r="Y24" s="202"/>
      <c r="Z24" s="201">
        <v>0</v>
      </c>
      <c r="AA24" s="201">
        <v>0</v>
      </c>
      <c r="AB24" s="211"/>
      <c r="AC24" s="211"/>
      <c r="AD24" s="201">
        <v>0</v>
      </c>
      <c r="AE24" s="201">
        <v>0</v>
      </c>
      <c r="AF24" s="202"/>
      <c r="AG24" s="202"/>
      <c r="AH24" s="201">
        <v>0</v>
      </c>
      <c r="AI24" s="201">
        <v>0</v>
      </c>
      <c r="AJ24" s="202"/>
      <c r="AK24" s="202"/>
      <c r="AL24" s="201">
        <v>1</v>
      </c>
      <c r="AM24" s="201">
        <v>0</v>
      </c>
      <c r="AN24" s="202"/>
      <c r="AO24" s="202"/>
      <c r="AP24" s="201">
        <v>1</v>
      </c>
      <c r="AQ24" s="201">
        <v>1</v>
      </c>
      <c r="AR24" s="202"/>
      <c r="AS24" s="211"/>
      <c r="AV24" s="83"/>
      <c r="AX24" s="66"/>
      <c r="AY24" s="6">
        <f xml:space="preserve"> IF( SUM( BA24:CI24 ) = 0, 0, $BA$9)</f>
        <v>0</v>
      </c>
      <c r="AZ24" s="66"/>
      <c r="BA24" s="67">
        <f t="shared" si="21"/>
        <v>0</v>
      </c>
      <c r="BB24" s="67">
        <f t="shared" si="21"/>
        <v>0</v>
      </c>
      <c r="BC24" s="73"/>
      <c r="BD24" s="73"/>
      <c r="BE24" s="67">
        <f t="shared" si="22"/>
        <v>0</v>
      </c>
      <c r="BF24" s="67">
        <f t="shared" si="22"/>
        <v>0</v>
      </c>
      <c r="BG24" s="73"/>
      <c r="BH24" s="67">
        <f t="shared" si="23"/>
        <v>0</v>
      </c>
      <c r="BI24" s="67">
        <f t="shared" si="23"/>
        <v>0</v>
      </c>
      <c r="BJ24" s="73"/>
      <c r="BK24" s="73"/>
      <c r="BL24" s="67">
        <f t="shared" si="24"/>
        <v>0</v>
      </c>
      <c r="BM24" s="67">
        <f t="shared" si="24"/>
        <v>0</v>
      </c>
      <c r="BN24" s="73"/>
      <c r="BO24" s="67">
        <f t="shared" si="25"/>
        <v>0</v>
      </c>
      <c r="BP24" s="67">
        <f t="shared" si="25"/>
        <v>0</v>
      </c>
      <c r="BQ24" s="73"/>
      <c r="BR24" s="73"/>
      <c r="BS24" s="67">
        <f t="shared" si="26"/>
        <v>0</v>
      </c>
      <c r="BT24" s="67">
        <f t="shared" si="26"/>
        <v>0</v>
      </c>
      <c r="BU24" s="73"/>
      <c r="BV24" s="67">
        <f t="shared" si="27"/>
        <v>0</v>
      </c>
      <c r="BW24" s="67">
        <f t="shared" si="27"/>
        <v>0</v>
      </c>
      <c r="BX24" s="73"/>
      <c r="BY24" s="73"/>
      <c r="BZ24" s="67">
        <f t="shared" si="28"/>
        <v>0</v>
      </c>
      <c r="CA24" s="67">
        <f t="shared" si="28"/>
        <v>0</v>
      </c>
      <c r="CB24" s="73"/>
      <c r="CC24" s="67">
        <f t="shared" si="29"/>
        <v>0</v>
      </c>
      <c r="CD24" s="67">
        <f t="shared" si="29"/>
        <v>0</v>
      </c>
      <c r="CE24" s="73"/>
      <c r="CF24" s="73"/>
      <c r="CG24" s="67">
        <f t="shared" si="30"/>
        <v>0</v>
      </c>
      <c r="CH24" s="67">
        <f t="shared" si="30"/>
        <v>0</v>
      </c>
      <c r="CI24" s="73"/>
      <c r="CJ24" s="66"/>
      <c r="CL24" s="81" t="s">
        <v>182</v>
      </c>
      <c r="CM24" s="146" t="s">
        <v>183</v>
      </c>
      <c r="CN24" s="146" t="s">
        <v>184</v>
      </c>
      <c r="CO24" s="153"/>
      <c r="CP24" s="153"/>
      <c r="CQ24" s="146" t="s">
        <v>185</v>
      </c>
      <c r="CR24" s="146" t="s">
        <v>186</v>
      </c>
      <c r="CS24" s="153"/>
      <c r="CT24" s="156"/>
    </row>
    <row r="25" spans="2:98" s="63" customFormat="1" ht="30.75" customHeight="1" thickBot="1">
      <c r="B25" s="96">
        <v>10</v>
      </c>
      <c r="C25" s="97" t="s">
        <v>188</v>
      </c>
      <c r="D25" s="91" t="s">
        <v>168</v>
      </c>
      <c r="E25" s="91">
        <v>1</v>
      </c>
      <c r="F25" s="167">
        <v>0</v>
      </c>
      <c r="G25" s="206">
        <v>0</v>
      </c>
      <c r="H25" s="207"/>
      <c r="I25" s="207"/>
      <c r="J25" s="206">
        <v>0</v>
      </c>
      <c r="K25" s="206">
        <v>0</v>
      </c>
      <c r="L25" s="207"/>
      <c r="M25" s="196"/>
      <c r="N25" s="206">
        <v>14.8</v>
      </c>
      <c r="O25" s="206">
        <v>0</v>
      </c>
      <c r="P25" s="207"/>
      <c r="Q25" s="207"/>
      <c r="R25" s="206">
        <v>0</v>
      </c>
      <c r="S25" s="206">
        <v>3</v>
      </c>
      <c r="T25" s="207"/>
      <c r="U25" s="196"/>
      <c r="V25" s="167">
        <v>0</v>
      </c>
      <c r="W25" s="206">
        <v>0</v>
      </c>
      <c r="X25" s="207"/>
      <c r="Y25" s="207"/>
      <c r="Z25" s="206">
        <v>0</v>
      </c>
      <c r="AA25" s="206">
        <v>0</v>
      </c>
      <c r="AB25" s="196"/>
      <c r="AC25" s="196"/>
      <c r="AD25" s="206">
        <v>0</v>
      </c>
      <c r="AE25" s="206">
        <v>0</v>
      </c>
      <c r="AF25" s="207"/>
      <c r="AG25" s="207"/>
      <c r="AH25" s="206">
        <v>96</v>
      </c>
      <c r="AI25" s="206">
        <v>96</v>
      </c>
      <c r="AJ25" s="207"/>
      <c r="AK25" s="207"/>
      <c r="AL25" s="206">
        <v>9.4</v>
      </c>
      <c r="AM25" s="206">
        <v>0</v>
      </c>
      <c r="AN25" s="207"/>
      <c r="AO25" s="207"/>
      <c r="AP25" s="206">
        <v>313</v>
      </c>
      <c r="AQ25" s="206">
        <v>313</v>
      </c>
      <c r="AR25" s="207"/>
      <c r="AS25" s="196"/>
      <c r="AV25" s="100"/>
      <c r="AX25" s="66"/>
      <c r="AY25" s="6">
        <f xml:space="preserve"> IF( SUM( BA25:CI25 ) = 0, 0, $BA$9)</f>
        <v>0</v>
      </c>
      <c r="AZ25" s="66"/>
      <c r="BA25" s="67">
        <f t="shared" si="21"/>
        <v>0</v>
      </c>
      <c r="BB25" s="67">
        <f t="shared" si="21"/>
        <v>0</v>
      </c>
      <c r="BC25" s="73"/>
      <c r="BD25" s="73"/>
      <c r="BE25" s="67">
        <f t="shared" si="22"/>
        <v>0</v>
      </c>
      <c r="BF25" s="67">
        <f t="shared" si="22"/>
        <v>0</v>
      </c>
      <c r="BG25" s="73"/>
      <c r="BH25" s="67">
        <f t="shared" si="23"/>
        <v>0</v>
      </c>
      <c r="BI25" s="67">
        <f t="shared" si="23"/>
        <v>0</v>
      </c>
      <c r="BJ25" s="73"/>
      <c r="BK25" s="73"/>
      <c r="BL25" s="67">
        <f t="shared" si="24"/>
        <v>0</v>
      </c>
      <c r="BM25" s="67">
        <f t="shared" si="24"/>
        <v>0</v>
      </c>
      <c r="BN25" s="73"/>
      <c r="BO25" s="67">
        <f t="shared" si="25"/>
        <v>0</v>
      </c>
      <c r="BP25" s="67">
        <f t="shared" si="25"/>
        <v>0</v>
      </c>
      <c r="BQ25" s="73"/>
      <c r="BR25" s="73"/>
      <c r="BS25" s="67">
        <f t="shared" si="26"/>
        <v>0</v>
      </c>
      <c r="BT25" s="67">
        <f t="shared" si="26"/>
        <v>0</v>
      </c>
      <c r="BU25" s="73"/>
      <c r="BV25" s="67">
        <f t="shared" si="27"/>
        <v>0</v>
      </c>
      <c r="BW25" s="67">
        <f t="shared" si="27"/>
        <v>0</v>
      </c>
      <c r="BX25" s="73"/>
      <c r="BY25" s="73"/>
      <c r="BZ25" s="67">
        <f t="shared" si="28"/>
        <v>0</v>
      </c>
      <c r="CA25" s="67">
        <f t="shared" si="28"/>
        <v>0</v>
      </c>
      <c r="CB25" s="73"/>
      <c r="CC25" s="67">
        <f t="shared" si="29"/>
        <v>0</v>
      </c>
      <c r="CD25" s="67">
        <f t="shared" si="29"/>
        <v>0</v>
      </c>
      <c r="CE25" s="73"/>
      <c r="CF25" s="73"/>
      <c r="CG25" s="67">
        <f t="shared" si="30"/>
        <v>0</v>
      </c>
      <c r="CH25" s="67">
        <f t="shared" si="30"/>
        <v>0</v>
      </c>
      <c r="CI25" s="73"/>
      <c r="CJ25" s="66"/>
      <c r="CL25" s="101" t="s">
        <v>188</v>
      </c>
      <c r="CM25" s="144" t="s">
        <v>189</v>
      </c>
      <c r="CN25" s="144" t="s">
        <v>190</v>
      </c>
      <c r="CO25" s="151"/>
      <c r="CP25" s="151"/>
      <c r="CQ25" s="144" t="s">
        <v>191</v>
      </c>
      <c r="CR25" s="144" t="s">
        <v>192</v>
      </c>
      <c r="CS25" s="151"/>
      <c r="CT25" s="155"/>
    </row>
    <row r="26" spans="2:98" s="63" customFormat="1" ht="24.4" customHeight="1" thickTop="1" thickBot="1">
      <c r="C26" s="65"/>
      <c r="BC26" s="73"/>
      <c r="BD26" s="73"/>
      <c r="CL26" s="84"/>
    </row>
    <row r="27" spans="2:98" s="63" customFormat="1" ht="24.4" customHeight="1" thickTop="1" thickBot="1">
      <c r="B27" s="273" t="s">
        <v>194</v>
      </c>
      <c r="C27" s="274"/>
      <c r="D27" s="274"/>
      <c r="E27" s="274"/>
      <c r="F27" s="274"/>
      <c r="G27" s="274"/>
      <c r="H27" s="274"/>
      <c r="I27" s="274"/>
      <c r="J27" s="274"/>
      <c r="K27" s="274"/>
      <c r="L27" s="274"/>
      <c r="M27" s="274"/>
      <c r="N27" s="275"/>
    </row>
    <row r="28" spans="2:98" s="63" customFormat="1" ht="24.4" customHeight="1" thickTop="1">
      <c r="B28" s="276" t="s">
        <v>246</v>
      </c>
      <c r="C28" s="277"/>
      <c r="D28" s="277"/>
      <c r="E28" s="277"/>
      <c r="F28" s="277"/>
      <c r="G28" s="277"/>
      <c r="H28" s="277"/>
      <c r="I28" s="277"/>
      <c r="J28" s="277"/>
      <c r="K28" s="277"/>
      <c r="L28" s="277"/>
      <c r="M28" s="277"/>
      <c r="N28" s="278"/>
    </row>
    <row r="29" spans="2:98" s="63" customFormat="1" ht="24.4" customHeight="1">
      <c r="B29" s="279"/>
      <c r="C29" s="280"/>
      <c r="D29" s="280"/>
      <c r="E29" s="280"/>
      <c r="F29" s="280"/>
      <c r="G29" s="280"/>
      <c r="H29" s="280"/>
      <c r="I29" s="280"/>
      <c r="J29" s="280"/>
      <c r="K29" s="280"/>
      <c r="L29" s="280"/>
      <c r="M29" s="280"/>
      <c r="N29" s="281"/>
    </row>
    <row r="30" spans="2:98" s="63" customFormat="1" ht="24.4" customHeight="1">
      <c r="B30" s="279"/>
      <c r="C30" s="280"/>
      <c r="D30" s="280"/>
      <c r="E30" s="280"/>
      <c r="F30" s="280"/>
      <c r="G30" s="280"/>
      <c r="H30" s="280"/>
      <c r="I30" s="280"/>
      <c r="J30" s="280"/>
      <c r="K30" s="280"/>
      <c r="L30" s="280"/>
      <c r="M30" s="280"/>
      <c r="N30" s="281"/>
    </row>
    <row r="31" spans="2:98" s="63" customFormat="1" ht="24.4" customHeight="1">
      <c r="B31" s="279"/>
      <c r="C31" s="280"/>
      <c r="D31" s="280"/>
      <c r="E31" s="280"/>
      <c r="F31" s="280"/>
      <c r="G31" s="280"/>
      <c r="H31" s="280"/>
      <c r="I31" s="280"/>
      <c r="J31" s="280"/>
      <c r="K31" s="280"/>
      <c r="L31" s="280"/>
      <c r="M31" s="280"/>
      <c r="N31" s="281"/>
    </row>
    <row r="32" spans="2:98" s="63" customFormat="1" ht="24.4" customHeight="1">
      <c r="B32" s="279"/>
      <c r="C32" s="280"/>
      <c r="D32" s="280"/>
      <c r="E32" s="280"/>
      <c r="F32" s="280"/>
      <c r="G32" s="280"/>
      <c r="H32" s="280"/>
      <c r="I32" s="280"/>
      <c r="J32" s="280"/>
      <c r="K32" s="280"/>
      <c r="L32" s="280"/>
      <c r="M32" s="280"/>
      <c r="N32" s="281"/>
    </row>
    <row r="33" spans="2:92" s="63" customFormat="1" ht="24.4" customHeight="1">
      <c r="B33" s="279"/>
      <c r="C33" s="280"/>
      <c r="D33" s="280"/>
      <c r="E33" s="280"/>
      <c r="F33" s="280"/>
      <c r="G33" s="280"/>
      <c r="H33" s="280"/>
      <c r="I33" s="280"/>
      <c r="J33" s="280"/>
      <c r="K33" s="280"/>
      <c r="L33" s="280"/>
      <c r="M33" s="280"/>
      <c r="N33" s="281"/>
    </row>
    <row r="34" spans="2:92" s="63" customFormat="1" ht="24.4" customHeight="1">
      <c r="B34" s="279"/>
      <c r="C34" s="280"/>
      <c r="D34" s="280"/>
      <c r="E34" s="280"/>
      <c r="F34" s="280"/>
      <c r="G34" s="280"/>
      <c r="H34" s="280"/>
      <c r="I34" s="280"/>
      <c r="J34" s="280"/>
      <c r="K34" s="280"/>
      <c r="L34" s="280"/>
      <c r="M34" s="280"/>
      <c r="N34" s="281"/>
    </row>
    <row r="35" spans="2:92" s="63" customFormat="1" ht="24.4" customHeight="1">
      <c r="B35" s="279"/>
      <c r="C35" s="280"/>
      <c r="D35" s="280"/>
      <c r="E35" s="280"/>
      <c r="F35" s="280"/>
      <c r="G35" s="280"/>
      <c r="H35" s="280"/>
      <c r="I35" s="280"/>
      <c r="J35" s="280"/>
      <c r="K35" s="280"/>
      <c r="L35" s="280"/>
      <c r="M35" s="280"/>
      <c r="N35" s="281"/>
    </row>
    <row r="36" spans="2:92" s="63" customFormat="1" ht="24.4" customHeight="1">
      <c r="B36" s="282"/>
      <c r="C36" s="283"/>
      <c r="D36" s="283"/>
      <c r="E36" s="283"/>
      <c r="F36" s="283"/>
      <c r="G36" s="283"/>
      <c r="H36" s="283"/>
      <c r="I36" s="283"/>
      <c r="J36" s="283"/>
      <c r="K36" s="283"/>
      <c r="L36" s="283"/>
      <c r="M36" s="283"/>
      <c r="N36" s="284"/>
    </row>
    <row r="37" spans="2:92" s="63" customFormat="1" ht="24.4" customHeight="1">
      <c r="C37" s="65"/>
    </row>
    <row r="38" spans="2:92" ht="25.5" customHeight="1">
      <c r="B38" s="104" t="s">
        <v>196</v>
      </c>
      <c r="C38" s="290" t="s">
        <v>197</v>
      </c>
      <c r="D38" s="291"/>
      <c r="E38" s="291"/>
      <c r="F38" s="291"/>
      <c r="G38" s="291"/>
      <c r="H38" s="291"/>
      <c r="I38" s="291"/>
      <c r="J38" s="291"/>
      <c r="K38" s="291"/>
      <c r="L38" s="291"/>
      <c r="M38" s="291"/>
      <c r="N38" s="292"/>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row>
    <row r="39" spans="2:92" ht="40.15" customHeight="1">
      <c r="B39" s="105">
        <v>1</v>
      </c>
      <c r="C39" s="285" t="s">
        <v>247</v>
      </c>
      <c r="D39" s="286"/>
      <c r="E39" s="286"/>
      <c r="F39" s="286"/>
      <c r="G39" s="286"/>
      <c r="H39" s="286"/>
      <c r="I39" s="286"/>
      <c r="J39" s="286"/>
      <c r="K39" s="286"/>
      <c r="L39" s="286"/>
      <c r="M39" s="286"/>
      <c r="N39" s="287"/>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row>
    <row r="40" spans="2:92" ht="40.15" customHeight="1">
      <c r="B40" s="105">
        <v>2</v>
      </c>
      <c r="C40" s="285" t="s">
        <v>248</v>
      </c>
      <c r="D40" s="286"/>
      <c r="E40" s="286"/>
      <c r="F40" s="286"/>
      <c r="G40" s="286"/>
      <c r="H40" s="286"/>
      <c r="I40" s="286"/>
      <c r="J40" s="286"/>
      <c r="K40" s="286"/>
      <c r="L40" s="286"/>
      <c r="M40" s="286"/>
      <c r="N40" s="287"/>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row>
    <row r="41" spans="2:92" ht="39.4" customHeight="1">
      <c r="B41" s="105">
        <v>3</v>
      </c>
      <c r="C41" s="285" t="s">
        <v>200</v>
      </c>
      <c r="D41" s="286"/>
      <c r="E41" s="286"/>
      <c r="F41" s="286"/>
      <c r="G41" s="286"/>
      <c r="H41" s="286"/>
      <c r="I41" s="286"/>
      <c r="J41" s="286"/>
      <c r="K41" s="286"/>
      <c r="L41" s="286"/>
      <c r="M41" s="286"/>
      <c r="N41" s="287"/>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row>
    <row r="42" spans="2:92" ht="39.4" customHeight="1">
      <c r="B42" s="105">
        <v>4</v>
      </c>
      <c r="C42" s="285" t="s">
        <v>201</v>
      </c>
      <c r="D42" s="286"/>
      <c r="E42" s="286"/>
      <c r="F42" s="286"/>
      <c r="G42" s="286"/>
      <c r="H42" s="286"/>
      <c r="I42" s="286"/>
      <c r="J42" s="286"/>
      <c r="K42" s="286"/>
      <c r="L42" s="286"/>
      <c r="M42" s="286"/>
      <c r="N42" s="287"/>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row>
    <row r="43" spans="2:92" ht="39.4" customHeight="1">
      <c r="B43" s="105">
        <v>5</v>
      </c>
      <c r="C43" s="270" t="s">
        <v>249</v>
      </c>
      <c r="D43" s="271"/>
      <c r="E43" s="271"/>
      <c r="F43" s="271"/>
      <c r="G43" s="271"/>
      <c r="H43" s="271"/>
      <c r="I43" s="271"/>
      <c r="J43" s="271"/>
      <c r="K43" s="271"/>
      <c r="L43" s="271"/>
      <c r="M43" s="271"/>
      <c r="N43" s="272"/>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row>
    <row r="44" spans="2:92" ht="39.4" customHeight="1">
      <c r="B44" s="105">
        <v>6</v>
      </c>
      <c r="C44" s="285" t="s">
        <v>203</v>
      </c>
      <c r="D44" s="286"/>
      <c r="E44" s="286"/>
      <c r="F44" s="286"/>
      <c r="G44" s="286"/>
      <c r="H44" s="286"/>
      <c r="I44" s="286"/>
      <c r="J44" s="286"/>
      <c r="K44" s="286"/>
      <c r="L44" s="286"/>
      <c r="M44" s="286"/>
      <c r="N44" s="287"/>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row>
    <row r="45" spans="2:92" ht="57.75" customHeight="1">
      <c r="B45" s="105">
        <v>7</v>
      </c>
      <c r="C45" s="285" t="s">
        <v>250</v>
      </c>
      <c r="D45" s="286"/>
      <c r="E45" s="286"/>
      <c r="F45" s="286"/>
      <c r="G45" s="286"/>
      <c r="H45" s="286"/>
      <c r="I45" s="286"/>
      <c r="J45" s="286"/>
      <c r="K45" s="286"/>
      <c r="L45" s="286"/>
      <c r="M45" s="286"/>
      <c r="N45" s="287"/>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row>
    <row r="46" spans="2:92" ht="39.4" customHeight="1">
      <c r="B46" s="105">
        <v>8</v>
      </c>
      <c r="C46" s="285" t="s">
        <v>251</v>
      </c>
      <c r="D46" s="286"/>
      <c r="E46" s="286"/>
      <c r="F46" s="286"/>
      <c r="G46" s="286"/>
      <c r="H46" s="286"/>
      <c r="I46" s="286"/>
      <c r="J46" s="286"/>
      <c r="K46" s="286"/>
      <c r="L46" s="286"/>
      <c r="M46" s="286"/>
      <c r="N46" s="287"/>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row>
    <row r="47" spans="2:92" ht="39.4" customHeight="1">
      <c r="B47" s="105">
        <v>9</v>
      </c>
      <c r="C47" s="285" t="s">
        <v>206</v>
      </c>
      <c r="D47" s="286"/>
      <c r="E47" s="286"/>
      <c r="F47" s="286"/>
      <c r="G47" s="286"/>
      <c r="H47" s="286"/>
      <c r="I47" s="286"/>
      <c r="J47" s="286"/>
      <c r="K47" s="286"/>
      <c r="L47" s="286"/>
      <c r="M47" s="286"/>
      <c r="N47" s="287"/>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row>
    <row r="48" spans="2:92" ht="55.5" customHeight="1">
      <c r="B48" s="105">
        <v>10</v>
      </c>
      <c r="C48" s="293" t="s">
        <v>252</v>
      </c>
      <c r="D48" s="294"/>
      <c r="E48" s="294"/>
      <c r="F48" s="294"/>
      <c r="G48" s="294"/>
      <c r="H48" s="294"/>
      <c r="I48" s="294"/>
      <c r="J48" s="294"/>
      <c r="K48" s="294"/>
      <c r="L48" s="294"/>
      <c r="M48" s="294"/>
      <c r="N48" s="295"/>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row>
    <row r="49"/>
  </sheetData>
  <mergeCells count="96">
    <mergeCell ref="CL3:CT3"/>
    <mergeCell ref="F5:M5"/>
    <mergeCell ref="N5:U5"/>
    <mergeCell ref="V5:AC5"/>
    <mergeCell ref="AD5:AK5"/>
    <mergeCell ref="AL5:AS5"/>
    <mergeCell ref="AD6:AE6"/>
    <mergeCell ref="P6:Q6"/>
    <mergeCell ref="B6:B7"/>
    <mergeCell ref="C6:C7"/>
    <mergeCell ref="D6:D7"/>
    <mergeCell ref="E6:E7"/>
    <mergeCell ref="H6:I6"/>
    <mergeCell ref="J6:J7"/>
    <mergeCell ref="K6:K7"/>
    <mergeCell ref="L6:L7"/>
    <mergeCell ref="M6:M7"/>
    <mergeCell ref="F6:G6"/>
    <mergeCell ref="N6:O6"/>
    <mergeCell ref="Z6:Z7"/>
    <mergeCell ref="AA6:AA7"/>
    <mergeCell ref="AB6:AB7"/>
    <mergeCell ref="CR6:CR7"/>
    <mergeCell ref="CS6:CS7"/>
    <mergeCell ref="AP6:AP7"/>
    <mergeCell ref="AQ6:AQ7"/>
    <mergeCell ref="AR6:AR7"/>
    <mergeCell ref="AS6:AS7"/>
    <mergeCell ref="AV6:AV7"/>
    <mergeCell ref="CL6:CL7"/>
    <mergeCell ref="CQ6:CQ7"/>
    <mergeCell ref="CM6:CN6"/>
    <mergeCell ref="CO6:CP6"/>
    <mergeCell ref="AH6:AH7"/>
    <mergeCell ref="AI6:AI7"/>
    <mergeCell ref="AJ6:AJ7"/>
    <mergeCell ref="AK6:AK7"/>
    <mergeCell ref="AN6:AO6"/>
    <mergeCell ref="AL6:AM6"/>
    <mergeCell ref="C41:N41"/>
    <mergeCell ref="C42:N42"/>
    <mergeCell ref="BA8:CI8"/>
    <mergeCell ref="B9:C9"/>
    <mergeCell ref="B13:C13"/>
    <mergeCell ref="B17:C17"/>
    <mergeCell ref="B22:C22"/>
    <mergeCell ref="B28:N36"/>
    <mergeCell ref="B27:N27"/>
    <mergeCell ref="C38:N38"/>
    <mergeCell ref="C39:N39"/>
    <mergeCell ref="F13:I13"/>
    <mergeCell ref="J13:M13"/>
    <mergeCell ref="N13:Q13"/>
    <mergeCell ref="R13:U13"/>
    <mergeCell ref="V13:Y13"/>
    <mergeCell ref="CT6:CT7"/>
    <mergeCell ref="C48:N48"/>
    <mergeCell ref="C43:N43"/>
    <mergeCell ref="C44:N44"/>
    <mergeCell ref="C45:N45"/>
    <mergeCell ref="C46:N46"/>
    <mergeCell ref="C47:N47"/>
    <mergeCell ref="AC6:AC7"/>
    <mergeCell ref="AF6:AG6"/>
    <mergeCell ref="R6:R7"/>
    <mergeCell ref="S6:S7"/>
    <mergeCell ref="T6:T7"/>
    <mergeCell ref="U6:U7"/>
    <mergeCell ref="X6:Y6"/>
    <mergeCell ref="V6:W6"/>
    <mergeCell ref="C40:N40"/>
    <mergeCell ref="Z13:AC13"/>
    <mergeCell ref="AD13:AG13"/>
    <mergeCell ref="AH13:AK13"/>
    <mergeCell ref="AL13:AO13"/>
    <mergeCell ref="AP13:AS13"/>
    <mergeCell ref="F17:I17"/>
    <mergeCell ref="J17:M17"/>
    <mergeCell ref="N17:Q17"/>
    <mergeCell ref="R17:U17"/>
    <mergeCell ref="V17:Y17"/>
    <mergeCell ref="Z17:AC17"/>
    <mergeCell ref="AD17:AG17"/>
    <mergeCell ref="AH17:AK17"/>
    <mergeCell ref="AL17:AO17"/>
    <mergeCell ref="AP17:AS17"/>
    <mergeCell ref="F22:I22"/>
    <mergeCell ref="J22:M22"/>
    <mergeCell ref="N22:Q22"/>
    <mergeCell ref="R22:U22"/>
    <mergeCell ref="V22:Y22"/>
    <mergeCell ref="Z22:AC22"/>
    <mergeCell ref="AD22:AG22"/>
    <mergeCell ref="AH22:AK22"/>
    <mergeCell ref="AL22:AO22"/>
    <mergeCell ref="AP22:AS22"/>
  </mergeCells>
  <conditionalFormatting sqref="AY10:AY11">
    <cfRule type="cellIs" dxfId="13" priority="9" operator="equal">
      <formula>0</formula>
    </cfRule>
  </conditionalFormatting>
  <conditionalFormatting sqref="AY20">
    <cfRule type="cellIs" dxfId="12" priority="4" operator="equal">
      <formula>0</formula>
    </cfRule>
  </conditionalFormatting>
  <conditionalFormatting sqref="AY18">
    <cfRule type="cellIs" dxfId="11" priority="6" operator="equal">
      <formula>0</formula>
    </cfRule>
  </conditionalFormatting>
  <conditionalFormatting sqref="AY14">
    <cfRule type="cellIs" dxfId="10" priority="8" operator="equal">
      <formula>0</formula>
    </cfRule>
  </conditionalFormatting>
  <conditionalFormatting sqref="AY15">
    <cfRule type="cellIs" dxfId="9" priority="7" operator="equal">
      <formula>0</formula>
    </cfRule>
  </conditionalFormatting>
  <conditionalFormatting sqref="AY19">
    <cfRule type="cellIs" dxfId="8" priority="5" operator="equal">
      <formula>0</formula>
    </cfRule>
  </conditionalFormatting>
  <conditionalFormatting sqref="AY23">
    <cfRule type="cellIs" dxfId="7" priority="3" operator="equal">
      <formula>0</formula>
    </cfRule>
  </conditionalFormatting>
  <conditionalFormatting sqref="AY24">
    <cfRule type="cellIs" dxfId="6" priority="2" operator="equal">
      <formula>0</formula>
    </cfRule>
  </conditionalFormatting>
  <conditionalFormatting sqref="AY25">
    <cfRule type="cellIs" dxfId="5" priority="1" operator="equal">
      <formula>0</formula>
    </cfRule>
  </conditionalFormatting>
  <pageMargins left="0.7" right="0.7" top="0.75" bottom="0.75" header="0.3" footer="0.3"/>
  <pageSetup paperSize="8" fitToHeight="0" orientation="portrait"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BB7C0-A3F0-43C5-A4FA-764DCB422009}">
  <dimension ref="A1:O109"/>
  <sheetViews>
    <sheetView zoomScale="80" zoomScaleNormal="80" workbookViewId="0"/>
  </sheetViews>
  <sheetFormatPr defaultRowHeight="13.15"/>
  <cols>
    <col min="1" max="1" width="15.28515625" bestFit="1" customWidth="1"/>
    <col min="3" max="3" width="100.85546875" bestFit="1" customWidth="1"/>
    <col min="6" max="6" width="6" customWidth="1"/>
    <col min="7" max="7" width="10.140625" bestFit="1" customWidth="1"/>
    <col min="14" max="14" width="100.85546875" bestFit="1" customWidth="1"/>
  </cols>
  <sheetData>
    <row r="1" spans="1:15" s="160" customFormat="1" ht="14.45">
      <c r="A1" s="159" t="s">
        <v>253</v>
      </c>
      <c r="B1" s="159" t="s">
        <v>254</v>
      </c>
      <c r="C1" s="159" t="s">
        <v>255</v>
      </c>
      <c r="D1" s="159" t="s">
        <v>256</v>
      </c>
      <c r="E1" s="159" t="s">
        <v>257</v>
      </c>
      <c r="F1" s="159" t="s">
        <v>93</v>
      </c>
      <c r="G1" s="159" t="s">
        <v>258</v>
      </c>
      <c r="H1" s="159" t="s">
        <v>259</v>
      </c>
      <c r="I1" s="159" t="s">
        <v>260</v>
      </c>
      <c r="J1" s="159" t="s">
        <v>261</v>
      </c>
      <c r="K1" s="159" t="s">
        <v>262</v>
      </c>
      <c r="L1" s="159" t="s">
        <v>263</v>
      </c>
      <c r="M1" s="159" t="s">
        <v>264</v>
      </c>
      <c r="N1" s="159" t="s">
        <v>197</v>
      </c>
      <c r="O1" s="159" t="s">
        <v>265</v>
      </c>
    </row>
    <row r="2" spans="1:15" s="160" customFormat="1" ht="14.45">
      <c r="A2" s="162" t="str">
        <f>'1. Proportional'!CM10</f>
        <v>BN1210_NRI_P</v>
      </c>
      <c r="B2" s="161"/>
      <c r="C2" s="161" t="str">
        <f xml:space="preserve"> '1. Proportional'!$C$10 &amp; " - " &amp; '1. Proportional'!$F$6 &amp; " (" &amp; '1. Proportional'!$F$7 &amp; ") - " &amp; '1. Proportional'!$B$1</f>
        <v>Length of new potable mains laid - Network reinforcement (Incumbent) - Proportional allocation</v>
      </c>
      <c r="D2" s="161" t="s">
        <v>104</v>
      </c>
      <c r="E2" s="161" t="s">
        <v>266</v>
      </c>
      <c r="F2" s="161">
        <v>1</v>
      </c>
      <c r="G2" s="161"/>
      <c r="H2" s="161"/>
      <c r="I2" s="161"/>
      <c r="J2" s="161"/>
      <c r="K2" s="161"/>
      <c r="L2" s="161"/>
      <c r="M2" s="161"/>
      <c r="N2" s="161" t="str">
        <f>C2</f>
        <v>Length of new potable mains laid - Network reinforcement (Incumbent) - Proportional allocation</v>
      </c>
      <c r="O2" s="161"/>
    </row>
    <row r="3" spans="1:15" s="160" customFormat="1" ht="14.45">
      <c r="A3" s="162" t="str">
        <f>'1. Proportional'!CN10</f>
        <v>BN1210_NRSL_P</v>
      </c>
      <c r="B3" s="161"/>
      <c r="C3" s="161" t="str">
        <f xml:space="preserve"> '1. Proportional'!$C$10 &amp; " - " &amp; '1. Proportional'!$F$6 &amp; " (" &amp; '1. Proportional'!$G$7 &amp; ") - " &amp; '1. Proportional'!$B$1</f>
        <v>Length of new potable mains laid - Network reinforcement (Self-lay adoptions) - Proportional allocation</v>
      </c>
      <c r="D3" s="161" t="s">
        <v>104</v>
      </c>
      <c r="E3" s="161" t="s">
        <v>266</v>
      </c>
      <c r="F3" s="161">
        <v>1</v>
      </c>
      <c r="G3" s="161"/>
      <c r="H3" s="161"/>
      <c r="I3" s="161"/>
      <c r="J3" s="161"/>
      <c r="K3" s="161"/>
      <c r="L3" s="161"/>
      <c r="M3" s="161"/>
      <c r="N3" s="161" t="str">
        <f t="shared" ref="N3:N63" si="0">C3</f>
        <v>Length of new potable mains laid - Network reinforcement (Self-lay adoptions) - Proportional allocation</v>
      </c>
      <c r="O3" s="161"/>
    </row>
    <row r="4" spans="1:15" s="160" customFormat="1" ht="14.45">
      <c r="A4" s="162" t="str">
        <f>'1. Proportional'!CO10</f>
        <v>BN1210_RQI_P</v>
      </c>
      <c r="B4" s="161"/>
      <c r="C4" s="161" t="str">
        <f xml:space="preserve"> '1. Proportional'!$C$10 &amp; " - " &amp; '1. Proportional'!$H$6 &amp; " (" &amp; '1. Proportional'!$H$7 &amp; ") - " &amp; '1. Proportional'!$B$1</f>
        <v>Length of new potable mains laid - Requisitions (Incumbent) - Proportional allocation</v>
      </c>
      <c r="D4" s="161" t="s">
        <v>104</v>
      </c>
      <c r="E4" s="161" t="s">
        <v>266</v>
      </c>
      <c r="F4" s="161">
        <v>1</v>
      </c>
      <c r="G4" s="161"/>
      <c r="H4" s="161"/>
      <c r="I4" s="161"/>
      <c r="J4" s="161"/>
      <c r="K4" s="161"/>
      <c r="L4" s="161"/>
      <c r="M4" s="161"/>
      <c r="N4" s="161" t="str">
        <f t="shared" si="0"/>
        <v>Length of new potable mains laid - Requisitions (Incumbent) - Proportional allocation</v>
      </c>
      <c r="O4" s="161"/>
    </row>
    <row r="5" spans="1:15" s="160" customFormat="1" ht="14.45">
      <c r="A5" s="162" t="str">
        <f>'1. Proportional'!CP10</f>
        <v>BN1210_RQSL_P</v>
      </c>
      <c r="B5" s="161"/>
      <c r="C5" s="161" t="str">
        <f xml:space="preserve"> '1. Proportional'!$C$10 &amp; " - " &amp; '1. Proportional'!$H$6 &amp; " (" &amp; '1. Proportional'!$I$7 &amp; ") - " &amp; '1. Proportional'!$B$1</f>
        <v>Length of new potable mains laid - Requisitions (Self-lay adoptions) - Proportional allocation</v>
      </c>
      <c r="D5" s="161" t="s">
        <v>104</v>
      </c>
      <c r="E5" s="161" t="s">
        <v>266</v>
      </c>
      <c r="F5" s="161">
        <v>1</v>
      </c>
      <c r="G5" s="161"/>
      <c r="H5" s="161"/>
      <c r="I5" s="161"/>
      <c r="J5" s="161"/>
      <c r="K5" s="161"/>
      <c r="L5" s="161"/>
      <c r="M5" s="161"/>
      <c r="N5" s="161" t="str">
        <f t="shared" si="0"/>
        <v>Length of new potable mains laid - Requisitions (Self-lay adoptions) - Proportional allocation</v>
      </c>
      <c r="O5" s="161"/>
    </row>
    <row r="6" spans="1:15" s="160" customFormat="1" ht="14.45">
      <c r="A6" s="162" t="str">
        <f>'1. Proportional'!CQ10</f>
        <v>BN1210_R_P</v>
      </c>
      <c r="B6" s="161"/>
      <c r="C6" s="161" t="str">
        <f xml:space="preserve"> '1. Proportional'!$C$10 &amp; " - " &amp; '1. Proportional'!$J$6 &amp; " - " &amp; '1. Proportional'!$B$1</f>
        <v>Length of new potable mains laid - Resilience - Proportional allocation</v>
      </c>
      <c r="D6" s="161" t="s">
        <v>104</v>
      </c>
      <c r="E6" s="161" t="s">
        <v>266</v>
      </c>
      <c r="F6" s="161">
        <v>1</v>
      </c>
      <c r="G6" s="161"/>
      <c r="H6" s="161"/>
      <c r="I6" s="161"/>
      <c r="J6" s="161"/>
      <c r="K6" s="161"/>
      <c r="L6" s="161"/>
      <c r="M6" s="161"/>
      <c r="N6" s="161" t="str">
        <f t="shared" si="0"/>
        <v>Length of new potable mains laid - Resilience - Proportional allocation</v>
      </c>
      <c r="O6" s="161"/>
    </row>
    <row r="7" spans="1:15" s="160" customFormat="1" ht="14.45">
      <c r="A7" s="162" t="str">
        <f>'1. Proportional'!CR10</f>
        <v>BN1210_M_P</v>
      </c>
      <c r="B7" s="161"/>
      <c r="C7" s="161" t="str">
        <f xml:space="preserve"> '1. Proportional'!$C$10 &amp; " - " &amp; '1. Proportional'!$K$6 &amp; " - " &amp; '1. Proportional'!$B$1</f>
        <v>Length of new potable mains laid - Maintenance - Proportional allocation</v>
      </c>
      <c r="D7" s="161" t="s">
        <v>104</v>
      </c>
      <c r="E7" s="161" t="s">
        <v>266</v>
      </c>
      <c r="F7" s="161">
        <v>1</v>
      </c>
      <c r="G7" s="161"/>
      <c r="H7" s="161"/>
      <c r="I7" s="161"/>
      <c r="J7" s="161"/>
      <c r="K7" s="161"/>
      <c r="L7" s="161"/>
      <c r="M7" s="161"/>
      <c r="N7" s="161" t="str">
        <f t="shared" si="0"/>
        <v>Length of new potable mains laid - Maintenance - Proportional allocation</v>
      </c>
      <c r="O7" s="161"/>
    </row>
    <row r="8" spans="1:15" s="160" customFormat="1" ht="14.45">
      <c r="A8" s="162" t="str">
        <f>'1. Proportional'!CS10</f>
        <v>BN1210_WQ_P</v>
      </c>
      <c r="B8" s="161"/>
      <c r="C8" s="161" t="str">
        <f xml:space="preserve"> '1. Proportional'!$C$10 &amp; " - " &amp; '1. Proportional'!$L$6 &amp; " - " &amp; '1. Proportional'!$B$1</f>
        <v>Length of new potable mains laid - Water quality - Proportional allocation</v>
      </c>
      <c r="D8" s="161" t="s">
        <v>104</v>
      </c>
      <c r="E8" s="161" t="s">
        <v>266</v>
      </c>
      <c r="F8" s="161">
        <v>1</v>
      </c>
      <c r="G8" s="161"/>
      <c r="H8" s="161"/>
      <c r="I8" s="161"/>
      <c r="J8" s="161"/>
      <c r="K8" s="161"/>
      <c r="L8" s="161"/>
      <c r="M8" s="161"/>
      <c r="N8" s="161" t="str">
        <f t="shared" si="0"/>
        <v>Length of new potable mains laid - Water quality - Proportional allocation</v>
      </c>
      <c r="O8" s="161"/>
    </row>
    <row r="9" spans="1:15" s="160" customFormat="1" ht="14.45">
      <c r="A9" s="161" t="str">
        <f>'1. Proportional'!CT10</f>
        <v>BN1210_TOT_P</v>
      </c>
      <c r="B9" s="161"/>
      <c r="C9" s="161" t="str">
        <f xml:space="preserve"> '1. Proportional'!$C$10 &amp; " - " &amp; '1. Proportional'!$M$6 &amp; " - " &amp; '1. Proportional'!$B$1</f>
        <v>Length of new potable mains laid - Total - Proportional allocation</v>
      </c>
      <c r="D9" s="161" t="s">
        <v>104</v>
      </c>
      <c r="E9" s="161" t="s">
        <v>266</v>
      </c>
      <c r="F9" s="161">
        <v>1</v>
      </c>
      <c r="G9" s="161"/>
      <c r="H9" s="161"/>
      <c r="I9" s="161"/>
      <c r="J9" s="161"/>
      <c r="K9" s="161"/>
      <c r="L9" s="161"/>
      <c r="M9" s="161"/>
      <c r="N9" s="161" t="str">
        <f t="shared" si="0"/>
        <v>Length of new potable mains laid - Total - Proportional allocation</v>
      </c>
      <c r="O9" s="161"/>
    </row>
    <row r="10" spans="1:15" s="160" customFormat="1" ht="14.45">
      <c r="A10" s="162" t="str">
        <f>'1. Proportional'!CM11</f>
        <v>BN1211_NRI_P</v>
      </c>
      <c r="B10" s="161"/>
      <c r="C10" s="161" t="str">
        <f xml:space="preserve"> '1. Proportional'!$C$11 &amp; " - " &amp; '1. Proportional'!$F$6 &amp; " (" &amp; '1. Proportional'!$F$7 &amp; ") - " &amp; '1. Proportional'!$B$1</f>
        <v>Length of potable mains upsized - Network reinforcement (Incumbent) - Proportional allocation</v>
      </c>
      <c r="D10" s="161" t="s">
        <v>104</v>
      </c>
      <c r="E10" s="161" t="s">
        <v>266</v>
      </c>
      <c r="F10" s="161">
        <v>1</v>
      </c>
      <c r="G10" s="161"/>
      <c r="H10" s="161"/>
      <c r="I10" s="161"/>
      <c r="J10" s="161"/>
      <c r="K10" s="161"/>
      <c r="L10" s="161"/>
      <c r="M10" s="161"/>
      <c r="N10" s="161" t="str">
        <f t="shared" si="0"/>
        <v>Length of potable mains upsized - Network reinforcement (Incumbent) - Proportional allocation</v>
      </c>
      <c r="O10" s="161"/>
    </row>
    <row r="11" spans="1:15" s="160" customFormat="1" ht="14.45">
      <c r="A11" s="162" t="str">
        <f>'1. Proportional'!CN11</f>
        <v>BN1211_NRSL_P</v>
      </c>
      <c r="B11" s="161"/>
      <c r="C11" s="161" t="str">
        <f xml:space="preserve"> '1. Proportional'!$C$11 &amp; " - " &amp; '1. Proportional'!$F$6 &amp; " (" &amp; '1. Proportional'!$G$7 &amp; ") - " &amp; '1. Proportional'!$B$1</f>
        <v>Length of potable mains upsized - Network reinforcement (Self-lay adoptions) - Proportional allocation</v>
      </c>
      <c r="D11" s="161" t="s">
        <v>104</v>
      </c>
      <c r="E11" s="161" t="s">
        <v>266</v>
      </c>
      <c r="F11" s="161">
        <v>1</v>
      </c>
      <c r="G11" s="161"/>
      <c r="H11" s="161"/>
      <c r="I11" s="161"/>
      <c r="J11" s="161"/>
      <c r="K11" s="161"/>
      <c r="L11" s="161"/>
      <c r="M11" s="161"/>
      <c r="N11" s="161" t="str">
        <f t="shared" si="0"/>
        <v>Length of potable mains upsized - Network reinforcement (Self-lay adoptions) - Proportional allocation</v>
      </c>
      <c r="O11" s="161"/>
    </row>
    <row r="12" spans="1:15" s="160" customFormat="1" ht="14.45">
      <c r="A12" s="162" t="str">
        <f>'1. Proportional'!CQ11</f>
        <v>BN1211_R_P</v>
      </c>
      <c r="B12" s="161"/>
      <c r="C12" s="161" t="str">
        <f xml:space="preserve"> '1. Proportional'!$C$11 &amp; " - " &amp; '1. Proportional'!$J$6 &amp; " - " &amp; '1. Proportional'!$B$1</f>
        <v>Length of potable mains upsized - Resilience - Proportional allocation</v>
      </c>
      <c r="D12" s="161" t="s">
        <v>104</v>
      </c>
      <c r="E12" s="161" t="s">
        <v>266</v>
      </c>
      <c r="F12" s="161">
        <v>1</v>
      </c>
      <c r="G12" s="161"/>
      <c r="H12" s="161"/>
      <c r="I12" s="161"/>
      <c r="J12" s="161"/>
      <c r="K12" s="161"/>
      <c r="L12" s="161"/>
      <c r="M12" s="161"/>
      <c r="N12" s="161" t="str">
        <f t="shared" si="0"/>
        <v>Length of potable mains upsized - Resilience - Proportional allocation</v>
      </c>
      <c r="O12" s="161"/>
    </row>
    <row r="13" spans="1:15" s="160" customFormat="1" ht="14.45">
      <c r="A13" s="162" t="str">
        <f>'1. Proportional'!CR11</f>
        <v>BN1211_M_P</v>
      </c>
      <c r="B13" s="161"/>
      <c r="C13" s="161" t="str">
        <f xml:space="preserve"> '1. Proportional'!$C$11 &amp; " - " &amp; '1. Proportional'!$K$6 &amp; " - " &amp; '1. Proportional'!$B$1</f>
        <v>Length of potable mains upsized - Maintenance - Proportional allocation</v>
      </c>
      <c r="D13" s="161" t="s">
        <v>104</v>
      </c>
      <c r="E13" s="161" t="s">
        <v>266</v>
      </c>
      <c r="F13" s="161">
        <v>1</v>
      </c>
      <c r="G13" s="161"/>
      <c r="H13" s="161"/>
      <c r="I13" s="161"/>
      <c r="J13" s="161"/>
      <c r="K13" s="161"/>
      <c r="L13" s="161"/>
      <c r="M13" s="161"/>
      <c r="N13" s="161" t="str">
        <f t="shared" si="0"/>
        <v>Length of potable mains upsized - Maintenance - Proportional allocation</v>
      </c>
      <c r="O13" s="161"/>
    </row>
    <row r="14" spans="1:15" s="160" customFormat="1" ht="14.45">
      <c r="A14" s="162" t="str">
        <f>'1. Proportional'!CS11</f>
        <v>BN1211_WQ_P</v>
      </c>
      <c r="B14" s="161"/>
      <c r="C14" s="161" t="str">
        <f xml:space="preserve"> '1. Proportional'!$C$11 &amp; " - " &amp; '1. Proportional'!$L$6 &amp; " - " &amp; '1. Proportional'!$B$1</f>
        <v>Length of potable mains upsized - Water quality - Proportional allocation</v>
      </c>
      <c r="D14" s="161" t="s">
        <v>104</v>
      </c>
      <c r="E14" s="161" t="s">
        <v>266</v>
      </c>
      <c r="F14" s="161">
        <v>1</v>
      </c>
      <c r="G14" s="161"/>
      <c r="H14" s="161"/>
      <c r="I14" s="161"/>
      <c r="J14" s="161"/>
      <c r="K14" s="161"/>
      <c r="L14" s="161"/>
      <c r="M14" s="161"/>
      <c r="N14" s="161" t="str">
        <f t="shared" si="0"/>
        <v>Length of potable mains upsized - Water quality - Proportional allocation</v>
      </c>
      <c r="O14" s="161"/>
    </row>
    <row r="15" spans="1:15" s="160" customFormat="1" ht="14.45">
      <c r="A15" s="161" t="str">
        <f>'1. Proportional'!CT11</f>
        <v>BN1211_TOT_P</v>
      </c>
      <c r="B15" s="161"/>
      <c r="C15" s="161" t="str">
        <f xml:space="preserve"> '1. Proportional'!$C$11 &amp; " - " &amp; '1. Proportional'!$M$6 &amp; " - " &amp; '1. Proportional'!$B$1</f>
        <v>Length of potable mains upsized - Total - Proportional allocation</v>
      </c>
      <c r="D15" s="161" t="s">
        <v>104</v>
      </c>
      <c r="E15" s="161" t="s">
        <v>266</v>
      </c>
      <c r="F15" s="161">
        <v>1</v>
      </c>
      <c r="G15" s="161"/>
      <c r="H15" s="161"/>
      <c r="I15" s="161"/>
      <c r="J15" s="161"/>
      <c r="K15" s="161"/>
      <c r="L15" s="161"/>
      <c r="M15" s="161"/>
      <c r="N15" s="161" t="str">
        <f t="shared" si="0"/>
        <v>Length of potable mains upsized - Total - Proportional allocation</v>
      </c>
      <c r="O15" s="161"/>
    </row>
    <row r="16" spans="1:15" s="160" customFormat="1" ht="14.45">
      <c r="A16" s="162" t="str">
        <f>'1. Proportional'!CM14</f>
        <v>BN13540_NRI_P</v>
      </c>
      <c r="B16" s="161"/>
      <c r="C16" s="161" t="str">
        <f xml:space="preserve"> '1. Proportional'!$C$14 &amp; " - " &amp; '1. Proportional'!$F$6 &amp; " (" &amp; '1. Proportional'!$F$7 &amp; ") - " &amp; '1. Proportional'!$B$1</f>
        <v>Length of new sewers laid - Network reinforcement (Incumbent) - Proportional allocation</v>
      </c>
      <c r="D16" s="161" t="s">
        <v>104</v>
      </c>
      <c r="E16" s="161" t="s">
        <v>266</v>
      </c>
      <c r="F16" s="161">
        <v>1</v>
      </c>
      <c r="G16" s="161"/>
      <c r="H16" s="161"/>
      <c r="I16" s="161"/>
      <c r="J16" s="161"/>
      <c r="K16" s="161"/>
      <c r="L16" s="161"/>
      <c r="M16" s="161"/>
      <c r="N16" s="161" t="str">
        <f t="shared" si="0"/>
        <v>Length of new sewers laid - Network reinforcement (Incumbent) - Proportional allocation</v>
      </c>
      <c r="O16" s="161"/>
    </row>
    <row r="17" spans="1:15" s="160" customFormat="1" ht="14.45">
      <c r="A17" s="162" t="str">
        <f>'1. Proportional'!CN14</f>
        <v>BN13540_NRSL_P</v>
      </c>
      <c r="B17" s="161"/>
      <c r="C17" s="161" t="str">
        <f xml:space="preserve"> '1. Proportional'!$C$14 &amp; " - " &amp; '1. Proportional'!$F$6 &amp; " (" &amp; '1. Proportional'!$G$7 &amp; ") - " &amp; '1. Proportional'!$B$1</f>
        <v>Length of new sewers laid - Network reinforcement (Self-lay adoptions) - Proportional allocation</v>
      </c>
      <c r="D17" s="161" t="s">
        <v>104</v>
      </c>
      <c r="E17" s="161" t="s">
        <v>266</v>
      </c>
      <c r="F17" s="161">
        <v>1</v>
      </c>
      <c r="G17" s="161"/>
      <c r="H17" s="161"/>
      <c r="I17" s="161"/>
      <c r="J17" s="161"/>
      <c r="K17" s="161"/>
      <c r="L17" s="161"/>
      <c r="M17" s="161"/>
      <c r="N17" s="161" t="str">
        <f t="shared" si="0"/>
        <v>Length of new sewers laid - Network reinforcement (Self-lay adoptions) - Proportional allocation</v>
      </c>
      <c r="O17" s="161"/>
    </row>
    <row r="18" spans="1:15" s="160" customFormat="1" ht="14.45">
      <c r="A18" s="162" t="str">
        <f>'1. Proportional'!CO14</f>
        <v>BN13540_RQI_P</v>
      </c>
      <c r="B18" s="161"/>
      <c r="C18" s="161" t="str">
        <f xml:space="preserve"> '1. Proportional'!$C$14 &amp; " - " &amp; '1. Proportional'!$H$6 &amp; " (" &amp; '1. Proportional'!$H$7 &amp; ") - " &amp; '1. Proportional'!$B$1</f>
        <v>Length of new sewers laid - Requisitions (Incumbent) - Proportional allocation</v>
      </c>
      <c r="D18" s="161" t="s">
        <v>104</v>
      </c>
      <c r="E18" s="161" t="s">
        <v>266</v>
      </c>
      <c r="F18" s="161">
        <v>1</v>
      </c>
      <c r="G18" s="161"/>
      <c r="H18" s="161"/>
      <c r="I18" s="161"/>
      <c r="J18" s="161"/>
      <c r="K18" s="161"/>
      <c r="L18" s="161"/>
      <c r="M18" s="161"/>
      <c r="N18" s="161" t="str">
        <f t="shared" si="0"/>
        <v>Length of new sewers laid - Requisitions (Incumbent) - Proportional allocation</v>
      </c>
      <c r="O18" s="161"/>
    </row>
    <row r="19" spans="1:15" s="160" customFormat="1" ht="14.45">
      <c r="A19" s="162" t="str">
        <f>'1. Proportional'!CP14</f>
        <v>BN13540_RQSL_P</v>
      </c>
      <c r="B19" s="161"/>
      <c r="C19" s="161" t="str">
        <f xml:space="preserve"> '1. Proportional'!$C$14 &amp; " - " &amp; '1. Proportional'!$H$6 &amp; " (" &amp; '1. Proportional'!$I$7 &amp; ") - " &amp; '1. Proportional'!$B$1</f>
        <v>Length of new sewers laid - Requisitions (Self-lay adoptions) - Proportional allocation</v>
      </c>
      <c r="D19" s="161" t="s">
        <v>104</v>
      </c>
      <c r="E19" s="161" t="s">
        <v>266</v>
      </c>
      <c r="F19" s="161">
        <v>1</v>
      </c>
      <c r="G19" s="161"/>
      <c r="H19" s="161"/>
      <c r="I19" s="161"/>
      <c r="J19" s="161"/>
      <c r="K19" s="161"/>
      <c r="L19" s="161"/>
      <c r="M19" s="161"/>
      <c r="N19" s="161" t="str">
        <f t="shared" si="0"/>
        <v>Length of new sewers laid - Requisitions (Self-lay adoptions) - Proportional allocation</v>
      </c>
      <c r="O19" s="161"/>
    </row>
    <row r="20" spans="1:15" s="160" customFormat="1" ht="14.45">
      <c r="A20" s="162" t="str">
        <f>'1. Proportional'!CQ14</f>
        <v>BN13540_R_P</v>
      </c>
      <c r="B20" s="161"/>
      <c r="C20" s="161" t="str">
        <f xml:space="preserve"> '1. Proportional'!$C$14 &amp; " - " &amp; '1. Proportional'!$J$6 &amp; " - " &amp; '1. Proportional'!$B$1</f>
        <v>Length of new sewers laid - Resilience - Proportional allocation</v>
      </c>
      <c r="D20" s="161" t="s">
        <v>104</v>
      </c>
      <c r="E20" s="161" t="s">
        <v>266</v>
      </c>
      <c r="F20" s="161">
        <v>1</v>
      </c>
      <c r="G20" s="161"/>
      <c r="H20" s="161"/>
      <c r="I20" s="161"/>
      <c r="J20" s="161"/>
      <c r="K20" s="161"/>
      <c r="L20" s="161"/>
      <c r="M20" s="161"/>
      <c r="N20" s="161" t="str">
        <f t="shared" si="0"/>
        <v>Length of new sewers laid - Resilience - Proportional allocation</v>
      </c>
      <c r="O20" s="161"/>
    </row>
    <row r="21" spans="1:15" s="160" customFormat="1" ht="14.45">
      <c r="A21" s="162" t="str">
        <f>'1. Proportional'!CR14</f>
        <v>BN13540_M_P</v>
      </c>
      <c r="B21" s="161"/>
      <c r="C21" s="161" t="str">
        <f xml:space="preserve"> '1. Proportional'!$C$14 &amp; " - " &amp; '1. Proportional'!$K$6 &amp; " - " &amp; '1. Proportional'!$B$1</f>
        <v>Length of new sewers laid - Maintenance - Proportional allocation</v>
      </c>
      <c r="D21" s="161" t="s">
        <v>104</v>
      </c>
      <c r="E21" s="161" t="s">
        <v>266</v>
      </c>
      <c r="F21" s="161">
        <v>1</v>
      </c>
      <c r="G21" s="161"/>
      <c r="H21" s="161"/>
      <c r="I21" s="161"/>
      <c r="J21" s="161"/>
      <c r="K21" s="161"/>
      <c r="L21" s="161"/>
      <c r="M21" s="161"/>
      <c r="N21" s="161" t="str">
        <f t="shared" si="0"/>
        <v>Length of new sewers laid - Maintenance - Proportional allocation</v>
      </c>
      <c r="O21" s="161"/>
    </row>
    <row r="22" spans="1:15" s="160" customFormat="1" ht="14.45">
      <c r="A22" s="161" t="str">
        <f>'1. Proportional'!CT14</f>
        <v>BN13540_TOT_P</v>
      </c>
      <c r="B22" s="161"/>
      <c r="C22" s="161" t="str">
        <f xml:space="preserve"> '1. Proportional'!$C$14 &amp; " - " &amp; '1. Proportional'!$M$6 &amp; " - " &amp; '1. Proportional'!$B$1</f>
        <v>Length of new sewers laid - Total - Proportional allocation</v>
      </c>
      <c r="D22" s="161" t="s">
        <v>104</v>
      </c>
      <c r="E22" s="161" t="s">
        <v>266</v>
      </c>
      <c r="F22" s="161">
        <v>1</v>
      </c>
      <c r="G22" s="161"/>
      <c r="H22" s="161"/>
      <c r="I22" s="161"/>
      <c r="J22" s="161"/>
      <c r="K22" s="161"/>
      <c r="L22" s="161"/>
      <c r="M22" s="161"/>
      <c r="N22" s="161" t="str">
        <f t="shared" si="0"/>
        <v>Length of new sewers laid - Total - Proportional allocation</v>
      </c>
      <c r="O22" s="161"/>
    </row>
    <row r="23" spans="1:15" s="160" customFormat="1" ht="14.45">
      <c r="A23" s="162" t="str">
        <f>'1. Proportional'!CM15</f>
        <v>BN13541_NRI_P</v>
      </c>
      <c r="B23" s="161"/>
      <c r="C23" s="161" t="str">
        <f xml:space="preserve"> '1. Proportional'!$C$15 &amp; " - " &amp; '1. Proportional'!$F$6 &amp; " (" &amp; '1. Proportional'!$F$7 &amp; ") - " &amp; '1. Proportional'!$B$1</f>
        <v>Length of sewers upsized - Network reinforcement (Incumbent) - Proportional allocation</v>
      </c>
      <c r="D23" s="161" t="s">
        <v>104</v>
      </c>
      <c r="E23" s="161" t="s">
        <v>266</v>
      </c>
      <c r="F23" s="161">
        <v>1</v>
      </c>
      <c r="G23" s="161"/>
      <c r="H23" s="161"/>
      <c r="I23" s="161"/>
      <c r="J23" s="161"/>
      <c r="K23" s="161"/>
      <c r="L23" s="161"/>
      <c r="M23" s="161"/>
      <c r="N23" s="161" t="str">
        <f t="shared" si="0"/>
        <v>Length of sewers upsized - Network reinforcement (Incumbent) - Proportional allocation</v>
      </c>
      <c r="O23" s="161"/>
    </row>
    <row r="24" spans="1:15" s="160" customFormat="1" ht="14.45">
      <c r="A24" s="162" t="str">
        <f>'1. Proportional'!CN15</f>
        <v>BN13541_NRSL_P</v>
      </c>
      <c r="B24" s="161"/>
      <c r="C24" s="161" t="str">
        <f xml:space="preserve"> '1. Proportional'!$C$15 &amp; " - " &amp; '1. Proportional'!$F$6 &amp; " (" &amp; '1. Proportional'!$G$7 &amp; ") - " &amp; '1. Proportional'!$B$1</f>
        <v>Length of sewers upsized - Network reinforcement (Self-lay adoptions) - Proportional allocation</v>
      </c>
      <c r="D24" s="161" t="s">
        <v>104</v>
      </c>
      <c r="E24" s="161" t="s">
        <v>266</v>
      </c>
      <c r="F24" s="161">
        <v>1</v>
      </c>
      <c r="G24" s="161"/>
      <c r="H24" s="161"/>
      <c r="I24" s="161"/>
      <c r="J24" s="161"/>
      <c r="K24" s="161"/>
      <c r="L24" s="161"/>
      <c r="M24" s="161"/>
      <c r="N24" s="161" t="str">
        <f t="shared" si="0"/>
        <v>Length of sewers upsized - Network reinforcement (Self-lay adoptions) - Proportional allocation</v>
      </c>
      <c r="O24" s="161"/>
    </row>
    <row r="25" spans="1:15" s="160" customFormat="1" ht="14.45">
      <c r="A25" s="162" t="str">
        <f>'1. Proportional'!CQ15</f>
        <v>BN13541_R_P</v>
      </c>
      <c r="B25" s="161"/>
      <c r="C25" s="161" t="str">
        <f xml:space="preserve"> '1. Proportional'!$C$15 &amp; " - " &amp; '1. Proportional'!$J$6 &amp; " - " &amp; '1. Proportional'!$B$1</f>
        <v>Length of sewers upsized - Resilience - Proportional allocation</v>
      </c>
      <c r="D25" s="161" t="s">
        <v>104</v>
      </c>
      <c r="E25" s="161" t="s">
        <v>266</v>
      </c>
      <c r="F25" s="161">
        <v>1</v>
      </c>
      <c r="G25" s="161"/>
      <c r="H25" s="161"/>
      <c r="I25" s="161"/>
      <c r="J25" s="161"/>
      <c r="K25" s="161"/>
      <c r="L25" s="161"/>
      <c r="M25" s="161"/>
      <c r="N25" s="161" t="str">
        <f t="shared" si="0"/>
        <v>Length of sewers upsized - Resilience - Proportional allocation</v>
      </c>
      <c r="O25" s="161"/>
    </row>
    <row r="26" spans="1:15" s="160" customFormat="1" ht="14.45">
      <c r="A26" s="162" t="str">
        <f>'1. Proportional'!CR15</f>
        <v>BN13541_M_P</v>
      </c>
      <c r="B26" s="161"/>
      <c r="C26" s="161" t="str">
        <f xml:space="preserve"> '1. Proportional'!$C$15 &amp; " - " &amp; '1. Proportional'!$K$6 &amp; " - " &amp; '1. Proportional'!$B$1</f>
        <v>Length of sewers upsized - Maintenance - Proportional allocation</v>
      </c>
      <c r="D26" s="161" t="s">
        <v>104</v>
      </c>
      <c r="E26" s="161" t="s">
        <v>266</v>
      </c>
      <c r="F26" s="161">
        <v>1</v>
      </c>
      <c r="G26" s="161"/>
      <c r="H26" s="161"/>
      <c r="I26" s="161"/>
      <c r="J26" s="161"/>
      <c r="K26" s="161"/>
      <c r="L26" s="161"/>
      <c r="M26" s="161"/>
      <c r="N26" s="161" t="str">
        <f t="shared" si="0"/>
        <v>Length of sewers upsized - Maintenance - Proportional allocation</v>
      </c>
      <c r="O26" s="161"/>
    </row>
    <row r="27" spans="1:15" s="160" customFormat="1" ht="14.45">
      <c r="A27" s="161" t="str">
        <f>'1. Proportional'!CT15</f>
        <v>BN13541_TOT_P</v>
      </c>
      <c r="B27" s="161"/>
      <c r="C27" s="161" t="str">
        <f xml:space="preserve"> '1. Proportional'!$C$15 &amp; " - " &amp; '1. Proportional'!$M$6 &amp; " - " &amp; '1. Proportional'!$B$1</f>
        <v>Length of sewers upsized - Total - Proportional allocation</v>
      </c>
      <c r="D27" s="161" t="s">
        <v>104</v>
      </c>
      <c r="E27" s="161" t="s">
        <v>266</v>
      </c>
      <c r="F27" s="161">
        <v>1</v>
      </c>
      <c r="G27" s="161"/>
      <c r="H27" s="161"/>
      <c r="I27" s="161"/>
      <c r="J27" s="161"/>
      <c r="K27" s="161"/>
      <c r="L27" s="161"/>
      <c r="M27" s="161"/>
      <c r="N27" s="161" t="str">
        <f t="shared" si="0"/>
        <v>Length of sewers upsized - Total - Proportional allocation</v>
      </c>
      <c r="O27" s="161"/>
    </row>
    <row r="28" spans="1:15" s="160" customFormat="1" ht="14.45">
      <c r="A28" s="162" t="str">
        <f>'1. Proportional'!CM18</f>
        <v>B0006N_NRI_P</v>
      </c>
      <c r="B28" s="161"/>
      <c r="C28" s="161" t="str">
        <f xml:space="preserve"> '1. Proportional'!$C$18 &amp; " - " &amp; '1. Proportional'!$F$6 &amp; " (" &amp; '1. Proportional'!$F$7 &amp; ") - " &amp; '1. Proportional'!$B$1</f>
        <v>New potable water pumping stations built  - Network reinforcement (Incumbent) - Proportional allocation</v>
      </c>
      <c r="D28" s="161" t="s">
        <v>153</v>
      </c>
      <c r="E28" s="161" t="s">
        <v>266</v>
      </c>
      <c r="F28" s="161">
        <v>1</v>
      </c>
      <c r="G28" s="161"/>
      <c r="H28" s="161"/>
      <c r="I28" s="161"/>
      <c r="J28" s="161"/>
      <c r="K28" s="161"/>
      <c r="L28" s="161"/>
      <c r="M28" s="161"/>
      <c r="N28" s="161" t="str">
        <f t="shared" si="0"/>
        <v>New potable water pumping stations built  - Network reinforcement (Incumbent) - Proportional allocation</v>
      </c>
      <c r="O28" s="161"/>
    </row>
    <row r="29" spans="1:15" s="160" customFormat="1" ht="14.45">
      <c r="A29" s="162" t="str">
        <f>'1. Proportional'!CN18</f>
        <v>B0006N_NRSL_P</v>
      </c>
      <c r="B29" s="161"/>
      <c r="C29" s="161" t="str">
        <f xml:space="preserve"> '1. Proportional'!$C$18 &amp; " - " &amp; '1. Proportional'!$F$6 &amp; " (" &amp; '1. Proportional'!$G$7 &amp; ") - " &amp; '1. Proportional'!$B$1</f>
        <v>New potable water pumping stations built  - Network reinforcement (Self-lay adoptions) - Proportional allocation</v>
      </c>
      <c r="D29" s="161" t="s">
        <v>153</v>
      </c>
      <c r="E29" s="161" t="s">
        <v>266</v>
      </c>
      <c r="F29" s="161">
        <v>1</v>
      </c>
      <c r="G29" s="161"/>
      <c r="H29" s="161"/>
      <c r="I29" s="161"/>
      <c r="J29" s="161"/>
      <c r="K29" s="161"/>
      <c r="L29" s="161"/>
      <c r="M29" s="161"/>
      <c r="N29" s="161" t="str">
        <f t="shared" si="0"/>
        <v>New potable water pumping stations built  - Network reinforcement (Self-lay adoptions) - Proportional allocation</v>
      </c>
      <c r="O29" s="161"/>
    </row>
    <row r="30" spans="1:15" s="160" customFormat="1" ht="14.45">
      <c r="A30" s="162" t="str">
        <f>'1. Proportional'!CQ18</f>
        <v>B0006N_R_P</v>
      </c>
      <c r="B30" s="161"/>
      <c r="C30" s="161" t="str">
        <f xml:space="preserve"> '1. Proportional'!$C$18 &amp; " - " &amp; '1. Proportional'!$J$6 &amp; " - " &amp; '1. Proportional'!$B$1</f>
        <v>New potable water pumping stations built  - Resilience - Proportional allocation</v>
      </c>
      <c r="D30" s="161" t="s">
        <v>153</v>
      </c>
      <c r="E30" s="161" t="s">
        <v>266</v>
      </c>
      <c r="F30" s="161">
        <v>1</v>
      </c>
      <c r="G30" s="161"/>
      <c r="H30" s="161"/>
      <c r="I30" s="161"/>
      <c r="J30" s="161"/>
      <c r="K30" s="161"/>
      <c r="L30" s="161"/>
      <c r="M30" s="161"/>
      <c r="N30" s="161" t="str">
        <f t="shared" si="0"/>
        <v>New potable water pumping stations built  - Resilience - Proportional allocation</v>
      </c>
      <c r="O30" s="161"/>
    </row>
    <row r="31" spans="1:15" s="160" customFormat="1" ht="14.45">
      <c r="A31" s="162" t="str">
        <f>'1. Proportional'!CR18</f>
        <v>B0006N_M_P</v>
      </c>
      <c r="B31" s="161"/>
      <c r="C31" s="161" t="str">
        <f xml:space="preserve"> '1. Proportional'!$C$18 &amp; " - " &amp; '1. Proportional'!$K$6 &amp; " - " &amp; '1. Proportional'!$B$1</f>
        <v>New potable water pumping stations built  - Maintenance - Proportional allocation</v>
      </c>
      <c r="D31" s="161" t="s">
        <v>153</v>
      </c>
      <c r="E31" s="161" t="s">
        <v>266</v>
      </c>
      <c r="F31" s="161">
        <v>1</v>
      </c>
      <c r="G31" s="161"/>
      <c r="H31" s="161"/>
      <c r="I31" s="161"/>
      <c r="J31" s="161"/>
      <c r="K31" s="161"/>
      <c r="L31" s="161"/>
      <c r="M31" s="161"/>
      <c r="N31" s="161" t="str">
        <f t="shared" si="0"/>
        <v>New potable water pumping stations built  - Maintenance - Proportional allocation</v>
      </c>
      <c r="O31" s="161"/>
    </row>
    <row r="32" spans="1:15" s="160" customFormat="1" ht="14.45">
      <c r="A32" s="162" t="str">
        <f>'1. Proportional'!CS18</f>
        <v>B0006N_WQ_P</v>
      </c>
      <c r="B32" s="161"/>
      <c r="C32" s="161" t="str">
        <f xml:space="preserve"> '1. Proportional'!$C$18 &amp; " - " &amp; '1. Proportional'!$L$6 &amp; " - " &amp; '1. Proportional'!$B$1</f>
        <v>New potable water pumping stations built  - Water quality - Proportional allocation</v>
      </c>
      <c r="D32" s="161" t="s">
        <v>153</v>
      </c>
      <c r="E32" s="161" t="s">
        <v>266</v>
      </c>
      <c r="F32" s="161">
        <v>1</v>
      </c>
      <c r="G32" s="161"/>
      <c r="H32" s="161"/>
      <c r="I32" s="161"/>
      <c r="J32" s="161"/>
      <c r="K32" s="161"/>
      <c r="L32" s="161"/>
      <c r="M32" s="161"/>
      <c r="N32" s="161" t="str">
        <f t="shared" si="0"/>
        <v>New potable water pumping stations built  - Water quality - Proportional allocation</v>
      </c>
      <c r="O32" s="161"/>
    </row>
    <row r="33" spans="1:15" s="160" customFormat="1" ht="14.45">
      <c r="A33" s="161" t="str">
        <f>'1. Proportional'!CT18</f>
        <v>B0006N_TOT_P</v>
      </c>
      <c r="B33" s="161"/>
      <c r="C33" s="161" t="str">
        <f xml:space="preserve"> '1. Proportional'!$C$18 &amp; " - " &amp; '1. Proportional'!$M$6 &amp; " - " &amp; '1. Proportional'!$B$1</f>
        <v>New potable water pumping stations built  - Total - Proportional allocation</v>
      </c>
      <c r="D33" s="161" t="s">
        <v>153</v>
      </c>
      <c r="E33" s="161" t="s">
        <v>266</v>
      </c>
      <c r="F33" s="161">
        <v>1</v>
      </c>
      <c r="G33" s="161"/>
      <c r="H33" s="161"/>
      <c r="I33" s="161"/>
      <c r="J33" s="161"/>
      <c r="K33" s="161"/>
      <c r="L33" s="161"/>
      <c r="M33" s="161"/>
      <c r="N33" s="161" t="str">
        <f t="shared" si="0"/>
        <v>New potable water pumping stations built  - Total - Proportional allocation</v>
      </c>
      <c r="O33" s="161"/>
    </row>
    <row r="34" spans="1:15" s="160" customFormat="1" ht="14.45">
      <c r="A34" s="162" t="str">
        <f>'1. Proportional'!CM19</f>
        <v>B0006U_NRI_P</v>
      </c>
      <c r="B34" s="161"/>
      <c r="C34" s="161" t="str">
        <f xml:space="preserve"> '1. Proportional'!$C$19 &amp; " - " &amp; '1. Proportional'!$F$6 &amp; " (" &amp; '1. Proportional'!$F$7 &amp; ") - " &amp; '1. Proportional'!$B$1</f>
        <v>Existing potable water pumping stations upsized - Network reinforcement (Incumbent) - Proportional allocation</v>
      </c>
      <c r="D34" s="161" t="s">
        <v>153</v>
      </c>
      <c r="E34" s="161" t="s">
        <v>266</v>
      </c>
      <c r="F34" s="161">
        <v>1</v>
      </c>
      <c r="G34" s="161"/>
      <c r="H34" s="161"/>
      <c r="I34" s="161"/>
      <c r="J34" s="161"/>
      <c r="K34" s="161"/>
      <c r="L34" s="161"/>
      <c r="M34" s="161"/>
      <c r="N34" s="161" t="str">
        <f t="shared" si="0"/>
        <v>Existing potable water pumping stations upsized - Network reinforcement (Incumbent) - Proportional allocation</v>
      </c>
      <c r="O34" s="161"/>
    </row>
    <row r="35" spans="1:15" s="160" customFormat="1" ht="14.45">
      <c r="A35" s="162" t="str">
        <f>'1. Proportional'!CN19</f>
        <v>B0006U_NRSL_P</v>
      </c>
      <c r="B35" s="161"/>
      <c r="C35" s="161" t="str">
        <f xml:space="preserve"> '1. Proportional'!$C$19 &amp; " - " &amp; '1. Proportional'!$F$6 &amp; " (" &amp; '1. Proportional'!$G$7 &amp; ") - " &amp; '1. Proportional'!$B$1</f>
        <v>Existing potable water pumping stations upsized - Network reinforcement (Self-lay adoptions) - Proportional allocation</v>
      </c>
      <c r="D35" s="161" t="s">
        <v>153</v>
      </c>
      <c r="E35" s="161" t="s">
        <v>266</v>
      </c>
      <c r="F35" s="161">
        <v>1</v>
      </c>
      <c r="G35" s="161"/>
      <c r="H35" s="161"/>
      <c r="I35" s="161"/>
      <c r="J35" s="161"/>
      <c r="K35" s="161"/>
      <c r="L35" s="161"/>
      <c r="M35" s="161"/>
      <c r="N35" s="161" t="str">
        <f t="shared" si="0"/>
        <v>Existing potable water pumping stations upsized - Network reinforcement (Self-lay adoptions) - Proportional allocation</v>
      </c>
      <c r="O35" s="161"/>
    </row>
    <row r="36" spans="1:15" s="160" customFormat="1" ht="14.45">
      <c r="A36" s="162" t="str">
        <f>'1. Proportional'!CQ19</f>
        <v>B0006U_R_P</v>
      </c>
      <c r="B36" s="161"/>
      <c r="C36" s="161" t="str">
        <f xml:space="preserve"> '1. Proportional'!$C$19 &amp; " - " &amp; '1. Proportional'!$J$6 &amp; " - " &amp; '1. Proportional'!$B$1</f>
        <v>Existing potable water pumping stations upsized - Resilience - Proportional allocation</v>
      </c>
      <c r="D36" s="161" t="s">
        <v>153</v>
      </c>
      <c r="E36" s="161" t="s">
        <v>266</v>
      </c>
      <c r="F36" s="161">
        <v>1</v>
      </c>
      <c r="G36" s="161"/>
      <c r="H36" s="161"/>
      <c r="I36" s="161"/>
      <c r="J36" s="161"/>
      <c r="K36" s="161"/>
      <c r="L36" s="161"/>
      <c r="M36" s="161"/>
      <c r="N36" s="161" t="str">
        <f t="shared" si="0"/>
        <v>Existing potable water pumping stations upsized - Resilience - Proportional allocation</v>
      </c>
      <c r="O36" s="161"/>
    </row>
    <row r="37" spans="1:15" s="160" customFormat="1" ht="14.45">
      <c r="A37" s="162" t="str">
        <f>'1. Proportional'!CR19</f>
        <v>B0006U_M_P</v>
      </c>
      <c r="B37" s="161"/>
      <c r="C37" s="161" t="str">
        <f xml:space="preserve"> '1. Proportional'!$C$19 &amp; " - " &amp; '1. Proportional'!$K$6 &amp; " - " &amp; '1. Proportional'!$B$1</f>
        <v>Existing potable water pumping stations upsized - Maintenance - Proportional allocation</v>
      </c>
      <c r="D37" s="161" t="s">
        <v>153</v>
      </c>
      <c r="E37" s="161" t="s">
        <v>266</v>
      </c>
      <c r="F37" s="161">
        <v>1</v>
      </c>
      <c r="G37" s="161"/>
      <c r="H37" s="161"/>
      <c r="I37" s="161"/>
      <c r="J37" s="161"/>
      <c r="K37" s="161"/>
      <c r="L37" s="161"/>
      <c r="M37" s="161"/>
      <c r="N37" s="161" t="str">
        <f t="shared" si="0"/>
        <v>Existing potable water pumping stations upsized - Maintenance - Proportional allocation</v>
      </c>
      <c r="O37" s="161"/>
    </row>
    <row r="38" spans="1:15" s="160" customFormat="1" ht="14.45">
      <c r="A38" s="162" t="str">
        <f>'1. Proportional'!CS19</f>
        <v>B0006U_WQ_P</v>
      </c>
      <c r="B38" s="161"/>
      <c r="C38" s="161" t="str">
        <f xml:space="preserve"> '1. Proportional'!$C$19 &amp; " - " &amp; '1. Proportional'!$L$6 &amp; " - " &amp; '1. Proportional'!$B$1</f>
        <v>Existing potable water pumping stations upsized - Water quality - Proportional allocation</v>
      </c>
      <c r="D38" s="161" t="s">
        <v>153</v>
      </c>
      <c r="E38" s="161" t="s">
        <v>266</v>
      </c>
      <c r="F38" s="161">
        <v>1</v>
      </c>
      <c r="G38" s="161"/>
      <c r="H38" s="161"/>
      <c r="I38" s="161"/>
      <c r="J38" s="161"/>
      <c r="K38" s="161"/>
      <c r="L38" s="161"/>
      <c r="M38" s="161"/>
      <c r="N38" s="161" t="str">
        <f t="shared" si="0"/>
        <v>Existing potable water pumping stations upsized - Water quality - Proportional allocation</v>
      </c>
      <c r="O38" s="161"/>
    </row>
    <row r="39" spans="1:15" s="160" customFormat="1" ht="14.45">
      <c r="A39" s="161" t="str">
        <f>'1. Proportional'!CT19</f>
        <v>B0006U_TOT_P</v>
      </c>
      <c r="B39" s="161"/>
      <c r="C39" s="161" t="str">
        <f xml:space="preserve"> '1. Proportional'!$C$19 &amp; " - " &amp; '1. Proportional'!$M$6 &amp; " - " &amp; '1. Proportional'!$B$1</f>
        <v>Existing potable water pumping stations upsized - Total - Proportional allocation</v>
      </c>
      <c r="D39" s="161" t="s">
        <v>153</v>
      </c>
      <c r="E39" s="161" t="s">
        <v>266</v>
      </c>
      <c r="F39" s="161">
        <v>1</v>
      </c>
      <c r="G39" s="161"/>
      <c r="H39" s="161"/>
      <c r="I39" s="161"/>
      <c r="J39" s="161"/>
      <c r="K39" s="161"/>
      <c r="L39" s="161"/>
      <c r="M39" s="161"/>
      <c r="N39" s="161" t="str">
        <f t="shared" si="0"/>
        <v>Existing potable water pumping stations upsized - Total - Proportional allocation</v>
      </c>
      <c r="O39" s="161"/>
    </row>
    <row r="40" spans="1:15" s="160" customFormat="1" ht="14.45">
      <c r="A40" s="162" t="str">
        <f>'1. Proportional'!CM20</f>
        <v>B0006C_NRI_P</v>
      </c>
      <c r="B40" s="161"/>
      <c r="C40" s="161" t="str">
        <f xml:space="preserve"> '1. Proportional'!$C$20 &amp; " - " &amp; '1. Proportional'!$F$6 &amp; " (" &amp; '1. Proportional'!$F$7 &amp; ") - " &amp; '1. Proportional'!$B$1</f>
        <v>Additional potable water pumping capacity installed - Network reinforcement (Incumbent) - Proportional allocation</v>
      </c>
      <c r="D40" s="161" t="s">
        <v>168</v>
      </c>
      <c r="E40" s="161" t="s">
        <v>266</v>
      </c>
      <c r="F40" s="161">
        <v>1</v>
      </c>
      <c r="G40" s="161"/>
      <c r="H40" s="161"/>
      <c r="I40" s="161"/>
      <c r="J40" s="161"/>
      <c r="K40" s="161"/>
      <c r="L40" s="161"/>
      <c r="M40" s="161"/>
      <c r="N40" s="161" t="str">
        <f t="shared" si="0"/>
        <v>Additional potable water pumping capacity installed - Network reinforcement (Incumbent) - Proportional allocation</v>
      </c>
      <c r="O40" s="161"/>
    </row>
    <row r="41" spans="1:15" s="160" customFormat="1" ht="14.45">
      <c r="A41" s="162" t="str">
        <f>'1. Proportional'!CN20</f>
        <v>B0006C_NRSL_P</v>
      </c>
      <c r="B41" s="161"/>
      <c r="C41" s="161" t="str">
        <f xml:space="preserve"> '1. Proportional'!$C$20 &amp; " - " &amp; '1. Proportional'!$F$6 &amp; " (" &amp; '1. Proportional'!$G$7 &amp; ") - " &amp; '1. Proportional'!$B$1</f>
        <v>Additional potable water pumping capacity installed - Network reinforcement (Self-lay adoptions) - Proportional allocation</v>
      </c>
      <c r="D41" s="161" t="s">
        <v>168</v>
      </c>
      <c r="E41" s="161" t="s">
        <v>266</v>
      </c>
      <c r="F41" s="161">
        <v>1</v>
      </c>
      <c r="G41" s="161"/>
      <c r="H41" s="161"/>
      <c r="I41" s="161"/>
      <c r="J41" s="161"/>
      <c r="K41" s="161"/>
      <c r="L41" s="161"/>
      <c r="M41" s="161"/>
      <c r="N41" s="161" t="str">
        <f t="shared" si="0"/>
        <v>Additional potable water pumping capacity installed - Network reinforcement (Self-lay adoptions) - Proportional allocation</v>
      </c>
      <c r="O41" s="161"/>
    </row>
    <row r="42" spans="1:15" s="160" customFormat="1" ht="14.45">
      <c r="A42" s="162" t="str">
        <f>'1. Proportional'!CQ20</f>
        <v>B0006C_R_P</v>
      </c>
      <c r="B42" s="161"/>
      <c r="C42" s="161" t="str">
        <f xml:space="preserve"> '1. Proportional'!$C$20 &amp; " - " &amp; '1. Proportional'!$J$6 &amp; " - " &amp; '1. Proportional'!$B$1</f>
        <v>Additional potable water pumping capacity installed - Resilience - Proportional allocation</v>
      </c>
      <c r="D42" s="161" t="s">
        <v>168</v>
      </c>
      <c r="E42" s="161" t="s">
        <v>266</v>
      </c>
      <c r="F42" s="161">
        <v>1</v>
      </c>
      <c r="G42" s="161"/>
      <c r="H42" s="161"/>
      <c r="I42" s="161"/>
      <c r="J42" s="161"/>
      <c r="K42" s="161"/>
      <c r="L42" s="161"/>
      <c r="M42" s="161"/>
      <c r="N42" s="161" t="str">
        <f t="shared" si="0"/>
        <v>Additional potable water pumping capacity installed - Resilience - Proportional allocation</v>
      </c>
      <c r="O42" s="161"/>
    </row>
    <row r="43" spans="1:15" s="160" customFormat="1" ht="14.45">
      <c r="A43" s="162" t="str">
        <f>'1. Proportional'!CR20</f>
        <v>B0006C_M_P</v>
      </c>
      <c r="B43" s="161"/>
      <c r="C43" s="161" t="str">
        <f xml:space="preserve"> '1. Proportional'!$C$20 &amp; " - " &amp; '1. Proportional'!$K$6 &amp; " - " &amp; '1. Proportional'!$B$1</f>
        <v>Additional potable water pumping capacity installed - Maintenance - Proportional allocation</v>
      </c>
      <c r="D43" s="161" t="s">
        <v>168</v>
      </c>
      <c r="E43" s="161" t="s">
        <v>266</v>
      </c>
      <c r="F43" s="161">
        <v>1</v>
      </c>
      <c r="G43" s="161"/>
      <c r="H43" s="161"/>
      <c r="I43" s="161"/>
      <c r="J43" s="161"/>
      <c r="K43" s="161"/>
      <c r="L43" s="161"/>
      <c r="M43" s="161"/>
      <c r="N43" s="161" t="str">
        <f t="shared" si="0"/>
        <v>Additional potable water pumping capacity installed - Maintenance - Proportional allocation</v>
      </c>
      <c r="O43" s="161"/>
    </row>
    <row r="44" spans="1:15" s="160" customFormat="1" ht="14.45">
      <c r="A44" s="162" t="str">
        <f>'1. Proportional'!CS20</f>
        <v>B0006C_WQ_P</v>
      </c>
      <c r="B44" s="161"/>
      <c r="C44" s="161" t="str">
        <f xml:space="preserve"> '1. Proportional'!$C$20 &amp; " - " &amp; '1. Proportional'!$L$6 &amp; " - " &amp; '1. Proportional'!$B$1</f>
        <v>Additional potable water pumping capacity installed - Water quality - Proportional allocation</v>
      </c>
      <c r="D44" s="161" t="s">
        <v>168</v>
      </c>
      <c r="E44" s="161" t="s">
        <v>266</v>
      </c>
      <c r="F44" s="161">
        <v>1</v>
      </c>
      <c r="G44" s="161"/>
      <c r="H44" s="161"/>
      <c r="I44" s="161"/>
      <c r="J44" s="161"/>
      <c r="K44" s="161"/>
      <c r="L44" s="161"/>
      <c r="M44" s="161"/>
      <c r="N44" s="161" t="str">
        <f t="shared" si="0"/>
        <v>Additional potable water pumping capacity installed - Water quality - Proportional allocation</v>
      </c>
      <c r="O44" s="161"/>
    </row>
    <row r="45" spans="1:15" s="160" customFormat="1" ht="14.45">
      <c r="A45" s="161" t="str">
        <f>'1. Proportional'!CT20</f>
        <v>B0006C_TOT_P</v>
      </c>
      <c r="B45" s="161"/>
      <c r="C45" s="161" t="str">
        <f xml:space="preserve"> '1. Proportional'!$C$20 &amp; " - " &amp; '1. Proportional'!$M$6 &amp; " - " &amp; '1. Proportional'!$B$1</f>
        <v>Additional potable water pumping capacity installed - Total - Proportional allocation</v>
      </c>
      <c r="D45" s="161" t="s">
        <v>168</v>
      </c>
      <c r="E45" s="161" t="s">
        <v>266</v>
      </c>
      <c r="F45" s="161">
        <v>1</v>
      </c>
      <c r="G45" s="161"/>
      <c r="H45" s="161"/>
      <c r="I45" s="161"/>
      <c r="J45" s="161"/>
      <c r="K45" s="161"/>
      <c r="L45" s="161"/>
      <c r="M45" s="161"/>
      <c r="N45" s="161" t="str">
        <f t="shared" si="0"/>
        <v>Additional potable water pumping capacity installed - Total - Proportional allocation</v>
      </c>
      <c r="O45" s="161"/>
    </row>
    <row r="46" spans="1:15" s="160" customFormat="1" ht="14.45">
      <c r="A46" s="162" t="str">
        <f>'1. Proportional'!CM23</f>
        <v>S6020_NRI_P</v>
      </c>
      <c r="B46" s="161"/>
      <c r="C46" s="161" t="str">
        <f xml:space="preserve"> '1. Proportional'!$C$23 &amp; " - " &amp; '1. Proportional'!$F$6 &amp; " (" &amp; '1. Proportional'!$F$7 &amp; ") - " &amp; '1. Proportional'!$B$1</f>
        <v>New pumping stations built on sewerage network - Network reinforcement (Incumbent) - Proportional allocation</v>
      </c>
      <c r="D46" s="161" t="s">
        <v>153</v>
      </c>
      <c r="E46" s="161" t="s">
        <v>266</v>
      </c>
      <c r="F46" s="161">
        <v>1</v>
      </c>
      <c r="G46" s="161"/>
      <c r="H46" s="161"/>
      <c r="I46" s="161"/>
      <c r="J46" s="161"/>
      <c r="K46" s="161"/>
      <c r="L46" s="161"/>
      <c r="M46" s="161"/>
      <c r="N46" s="161" t="str">
        <f t="shared" si="0"/>
        <v>New pumping stations built on sewerage network - Network reinforcement (Incumbent) - Proportional allocation</v>
      </c>
      <c r="O46" s="161"/>
    </row>
    <row r="47" spans="1:15" s="160" customFormat="1" ht="14.45">
      <c r="A47" s="162" t="str">
        <f>'1. Proportional'!CN23</f>
        <v>S6020_NRSL_P</v>
      </c>
      <c r="B47" s="161"/>
      <c r="C47" s="161" t="str">
        <f xml:space="preserve"> '1. Proportional'!$C$23 &amp; " - " &amp; '1. Proportional'!$F$6 &amp; " (" &amp; '1. Proportional'!$G$7 &amp; ") - " &amp; '1. Proportional'!$B$1</f>
        <v>New pumping stations built on sewerage network - Network reinforcement (Self-lay adoptions) - Proportional allocation</v>
      </c>
      <c r="D47" s="161" t="s">
        <v>153</v>
      </c>
      <c r="E47" s="161" t="s">
        <v>266</v>
      </c>
      <c r="F47" s="161">
        <v>1</v>
      </c>
      <c r="G47" s="161"/>
      <c r="H47" s="161"/>
      <c r="I47" s="161"/>
      <c r="J47" s="161"/>
      <c r="K47" s="161"/>
      <c r="L47" s="161"/>
      <c r="M47" s="161"/>
      <c r="N47" s="161" t="str">
        <f t="shared" si="0"/>
        <v>New pumping stations built on sewerage network - Network reinforcement (Self-lay adoptions) - Proportional allocation</v>
      </c>
      <c r="O47" s="161"/>
    </row>
    <row r="48" spans="1:15" s="160" customFormat="1" ht="14.45">
      <c r="A48" s="162" t="str">
        <f>'1. Proportional'!CQ23</f>
        <v>S6020_R_P</v>
      </c>
      <c r="B48" s="161"/>
      <c r="C48" s="161" t="str">
        <f xml:space="preserve"> '1. Proportional'!$C$23 &amp; " - " &amp; '1. Proportional'!$J$6 &amp; " - " &amp; '1. Proportional'!$B$1</f>
        <v>New pumping stations built on sewerage network - Resilience - Proportional allocation</v>
      </c>
      <c r="D48" s="161" t="s">
        <v>153</v>
      </c>
      <c r="E48" s="161" t="s">
        <v>266</v>
      </c>
      <c r="F48" s="161">
        <v>1</v>
      </c>
      <c r="G48" s="161"/>
      <c r="H48" s="161"/>
      <c r="I48" s="161"/>
      <c r="J48" s="161"/>
      <c r="K48" s="161"/>
      <c r="L48" s="161"/>
      <c r="M48" s="161"/>
      <c r="N48" s="161" t="str">
        <f t="shared" si="0"/>
        <v>New pumping stations built on sewerage network - Resilience - Proportional allocation</v>
      </c>
      <c r="O48" s="161"/>
    </row>
    <row r="49" spans="1:15" s="160" customFormat="1" ht="14.45">
      <c r="A49" s="162" t="str">
        <f>'1. Proportional'!CR23</f>
        <v>S6020_M_P</v>
      </c>
      <c r="B49" s="161"/>
      <c r="C49" s="161" t="str">
        <f xml:space="preserve"> '1. Proportional'!$C$23 &amp; " - " &amp; '1. Proportional'!$K$6 &amp; " - " &amp; '1. Proportional'!$B$1</f>
        <v>New pumping stations built on sewerage network - Maintenance - Proportional allocation</v>
      </c>
      <c r="D49" s="161" t="s">
        <v>153</v>
      </c>
      <c r="E49" s="161" t="s">
        <v>266</v>
      </c>
      <c r="F49" s="161">
        <v>1</v>
      </c>
      <c r="G49" s="161"/>
      <c r="H49" s="161"/>
      <c r="I49" s="161"/>
      <c r="J49" s="161"/>
      <c r="K49" s="161"/>
      <c r="L49" s="161"/>
      <c r="M49" s="161"/>
      <c r="N49" s="161" t="str">
        <f t="shared" si="0"/>
        <v>New pumping stations built on sewerage network - Maintenance - Proportional allocation</v>
      </c>
      <c r="O49" s="161"/>
    </row>
    <row r="50" spans="1:15" s="160" customFormat="1" ht="14.45">
      <c r="A50" s="161" t="str">
        <f>'1. Proportional'!CT23</f>
        <v>S6020_TOT_P</v>
      </c>
      <c r="B50" s="161"/>
      <c r="C50" s="161" t="str">
        <f xml:space="preserve"> '1. Proportional'!$C$23 &amp; " - " &amp; '1. Proportional'!$M$6 &amp; " - " &amp; '1. Proportional'!$B$1</f>
        <v>New pumping stations built on sewerage network - Total - Proportional allocation</v>
      </c>
      <c r="D50" s="161" t="s">
        <v>153</v>
      </c>
      <c r="E50" s="161" t="s">
        <v>266</v>
      </c>
      <c r="F50" s="161">
        <v>1</v>
      </c>
      <c r="G50" s="161"/>
      <c r="H50" s="161"/>
      <c r="I50" s="161"/>
      <c r="J50" s="161"/>
      <c r="K50" s="161"/>
      <c r="L50" s="161"/>
      <c r="M50" s="161"/>
      <c r="N50" s="161" t="str">
        <f t="shared" si="0"/>
        <v>New pumping stations built on sewerage network - Total - Proportional allocation</v>
      </c>
      <c r="O50" s="161"/>
    </row>
    <row r="51" spans="1:15" s="160" customFormat="1" ht="14.45">
      <c r="A51" s="162" t="str">
        <f>'1. Proportional'!CM24</f>
        <v>S6021_NRI_P</v>
      </c>
      <c r="B51" s="161"/>
      <c r="C51" s="161" t="str">
        <f xml:space="preserve"> '1. Proportional'!$C$24 &amp; " - " &amp; '1. Proportional'!$F$6 &amp; " (" &amp; '1. Proportional'!$F$7 &amp; ") - " &amp; '1. Proportional'!$B$1</f>
        <v>Existing stations upsized on sewerage network - Network reinforcement (Incumbent) - Proportional allocation</v>
      </c>
      <c r="D51" s="161" t="s">
        <v>153</v>
      </c>
      <c r="E51" s="161" t="s">
        <v>266</v>
      </c>
      <c r="F51" s="161">
        <v>1</v>
      </c>
      <c r="G51" s="161"/>
      <c r="H51" s="161"/>
      <c r="I51" s="161"/>
      <c r="J51" s="161"/>
      <c r="K51" s="161"/>
      <c r="L51" s="161"/>
      <c r="M51" s="161"/>
      <c r="N51" s="161" t="str">
        <f t="shared" si="0"/>
        <v>Existing stations upsized on sewerage network - Network reinforcement (Incumbent) - Proportional allocation</v>
      </c>
      <c r="O51" s="161"/>
    </row>
    <row r="52" spans="1:15" s="160" customFormat="1" ht="14.45">
      <c r="A52" s="162" t="str">
        <f>'1. Proportional'!CN24</f>
        <v>S6021_NRSL_P</v>
      </c>
      <c r="B52" s="161"/>
      <c r="C52" s="161" t="str">
        <f xml:space="preserve"> '1. Proportional'!$C$24 &amp; " - " &amp; '1. Proportional'!$F$6 &amp; " (" &amp; '1. Proportional'!$G$7 &amp; ") - " &amp; '1. Proportional'!$B$1</f>
        <v>Existing stations upsized on sewerage network - Network reinforcement (Self-lay adoptions) - Proportional allocation</v>
      </c>
      <c r="D52" s="161" t="s">
        <v>153</v>
      </c>
      <c r="E52" s="161" t="s">
        <v>266</v>
      </c>
      <c r="F52" s="161">
        <v>1</v>
      </c>
      <c r="G52" s="161"/>
      <c r="H52" s="161"/>
      <c r="I52" s="161"/>
      <c r="J52" s="161"/>
      <c r="K52" s="161"/>
      <c r="L52" s="161"/>
      <c r="M52" s="161"/>
      <c r="N52" s="161" t="str">
        <f t="shared" si="0"/>
        <v>Existing stations upsized on sewerage network - Network reinforcement (Self-lay adoptions) - Proportional allocation</v>
      </c>
      <c r="O52" s="161"/>
    </row>
    <row r="53" spans="1:15" s="160" customFormat="1" ht="14.45">
      <c r="A53" s="162" t="str">
        <f>'1. Proportional'!CQ24</f>
        <v>S6021_R_P</v>
      </c>
      <c r="B53" s="161"/>
      <c r="C53" s="161" t="str">
        <f xml:space="preserve"> '1. Proportional'!$C$24 &amp; " - " &amp; '1. Proportional'!$J$6 &amp; " - " &amp; '1. Proportional'!$B$1</f>
        <v>Existing stations upsized on sewerage network - Resilience - Proportional allocation</v>
      </c>
      <c r="D53" s="161" t="s">
        <v>153</v>
      </c>
      <c r="E53" s="161" t="s">
        <v>266</v>
      </c>
      <c r="F53" s="161">
        <v>1</v>
      </c>
      <c r="G53" s="161"/>
      <c r="H53" s="161"/>
      <c r="I53" s="161"/>
      <c r="J53" s="161"/>
      <c r="K53" s="161"/>
      <c r="L53" s="161"/>
      <c r="M53" s="161"/>
      <c r="N53" s="161" t="str">
        <f t="shared" si="0"/>
        <v>Existing stations upsized on sewerage network - Resilience - Proportional allocation</v>
      </c>
      <c r="O53" s="161"/>
    </row>
    <row r="54" spans="1:15" s="160" customFormat="1" ht="14.45">
      <c r="A54" s="162" t="str">
        <f>'1. Proportional'!CR24</f>
        <v>S6021_M_P</v>
      </c>
      <c r="B54" s="161"/>
      <c r="C54" s="161" t="str">
        <f xml:space="preserve"> '1. Proportional'!$C$24 &amp; " - " &amp; '1. Proportional'!$K$6 &amp; " - " &amp; '1. Proportional'!$B$1</f>
        <v>Existing stations upsized on sewerage network - Maintenance - Proportional allocation</v>
      </c>
      <c r="D54" s="161" t="s">
        <v>153</v>
      </c>
      <c r="E54" s="161" t="s">
        <v>266</v>
      </c>
      <c r="F54" s="161">
        <v>1</v>
      </c>
      <c r="G54" s="161"/>
      <c r="H54" s="161"/>
      <c r="I54" s="161"/>
      <c r="J54" s="161"/>
      <c r="K54" s="161"/>
      <c r="L54" s="161"/>
      <c r="M54" s="161"/>
      <c r="N54" s="161" t="str">
        <f t="shared" si="0"/>
        <v>Existing stations upsized on sewerage network - Maintenance - Proportional allocation</v>
      </c>
      <c r="O54" s="161"/>
    </row>
    <row r="55" spans="1:15" s="160" customFormat="1" ht="14.45">
      <c r="A55" s="161" t="str">
        <f>'1. Proportional'!CT24</f>
        <v>S6021_TOT_P</v>
      </c>
      <c r="B55" s="161"/>
      <c r="C55" s="161" t="str">
        <f xml:space="preserve"> '1. Proportional'!$C$24 &amp; " - " &amp; '1. Proportional'!$M$6 &amp; " - " &amp; '1. Proportional'!$B$1</f>
        <v>Existing stations upsized on sewerage network - Total - Proportional allocation</v>
      </c>
      <c r="D55" s="161" t="s">
        <v>153</v>
      </c>
      <c r="E55" s="161" t="s">
        <v>266</v>
      </c>
      <c r="F55" s="161">
        <v>1</v>
      </c>
      <c r="G55" s="161"/>
      <c r="H55" s="161"/>
      <c r="I55" s="161"/>
      <c r="J55" s="161"/>
      <c r="K55" s="161"/>
      <c r="L55" s="161"/>
      <c r="M55" s="161"/>
      <c r="N55" s="161" t="str">
        <f t="shared" si="0"/>
        <v>Existing stations upsized on sewerage network - Total - Proportional allocation</v>
      </c>
      <c r="O55" s="161"/>
    </row>
    <row r="56" spans="1:15" s="160" customFormat="1" ht="14.45">
      <c r="A56" s="162" t="str">
        <f>'1. Proportional'!CM25</f>
        <v>S4028_NRI_P</v>
      </c>
      <c r="B56" s="161"/>
      <c r="C56" s="161" t="str">
        <f xml:space="preserve"> '1. Proportional'!$C$25 &amp; " - " &amp; '1. Proportional'!$F$6 &amp; " (" &amp; '1. Proportional'!$F$7 &amp; ") - " &amp; '1. Proportional'!$B$1</f>
        <v>New pumping capacity installed on sewerage network - Network reinforcement (Incumbent) - Proportional allocation</v>
      </c>
      <c r="D56" s="161" t="s">
        <v>168</v>
      </c>
      <c r="E56" s="161" t="s">
        <v>266</v>
      </c>
      <c r="F56" s="161">
        <v>1</v>
      </c>
      <c r="G56" s="161"/>
      <c r="H56" s="161"/>
      <c r="I56" s="161"/>
      <c r="J56" s="161"/>
      <c r="K56" s="161"/>
      <c r="L56" s="161"/>
      <c r="M56" s="161"/>
      <c r="N56" s="161" t="str">
        <f t="shared" si="0"/>
        <v>New pumping capacity installed on sewerage network - Network reinforcement (Incumbent) - Proportional allocation</v>
      </c>
      <c r="O56" s="161"/>
    </row>
    <row r="57" spans="1:15" s="160" customFormat="1" ht="14.45">
      <c r="A57" s="162" t="str">
        <f>'1. Proportional'!CN25</f>
        <v>S4028_NRSL_P</v>
      </c>
      <c r="B57" s="161"/>
      <c r="C57" s="161" t="str">
        <f xml:space="preserve"> '1. Proportional'!$C$25 &amp; " - " &amp; '1. Proportional'!$F$6 &amp; " (" &amp; '1. Proportional'!$G$7 &amp; ") - " &amp; '1. Proportional'!$B$1</f>
        <v>New pumping capacity installed on sewerage network - Network reinforcement (Self-lay adoptions) - Proportional allocation</v>
      </c>
      <c r="D57" s="161" t="s">
        <v>168</v>
      </c>
      <c r="E57" s="161" t="s">
        <v>266</v>
      </c>
      <c r="F57" s="161">
        <v>1</v>
      </c>
      <c r="G57" s="161"/>
      <c r="H57" s="161"/>
      <c r="I57" s="161"/>
      <c r="J57" s="161"/>
      <c r="K57" s="161"/>
      <c r="L57" s="161"/>
      <c r="M57" s="161"/>
      <c r="N57" s="161" t="str">
        <f t="shared" si="0"/>
        <v>New pumping capacity installed on sewerage network - Network reinforcement (Self-lay adoptions) - Proportional allocation</v>
      </c>
      <c r="O57" s="161"/>
    </row>
    <row r="58" spans="1:15" s="160" customFormat="1" ht="14.45">
      <c r="A58" s="162" t="str">
        <f>'1. Proportional'!CQ25</f>
        <v>S4028_R_P</v>
      </c>
      <c r="B58" s="161"/>
      <c r="C58" s="161" t="str">
        <f xml:space="preserve"> '1. Proportional'!$C$25 &amp; " - " &amp; '1. Proportional'!$J$6 &amp; " - " &amp; '1. Proportional'!$B$1</f>
        <v>New pumping capacity installed on sewerage network - Resilience - Proportional allocation</v>
      </c>
      <c r="D58" s="161" t="s">
        <v>168</v>
      </c>
      <c r="E58" s="161" t="s">
        <v>266</v>
      </c>
      <c r="F58" s="161">
        <v>1</v>
      </c>
      <c r="G58" s="161"/>
      <c r="H58" s="161"/>
      <c r="I58" s="161"/>
      <c r="J58" s="161"/>
      <c r="K58" s="161"/>
      <c r="L58" s="161"/>
      <c r="M58" s="161"/>
      <c r="N58" s="161" t="str">
        <f t="shared" si="0"/>
        <v>New pumping capacity installed on sewerage network - Resilience - Proportional allocation</v>
      </c>
      <c r="O58" s="161"/>
    </row>
    <row r="59" spans="1:15" s="160" customFormat="1" ht="14.45">
      <c r="A59" s="162" t="str">
        <f>'1. Proportional'!CR25</f>
        <v>S4028_M_P</v>
      </c>
      <c r="B59" s="161"/>
      <c r="C59" s="161" t="str">
        <f xml:space="preserve"> '1. Proportional'!$C$25 &amp; " - " &amp; '1. Proportional'!$K$6 &amp; " - " &amp; '1. Proportional'!$B$1</f>
        <v>New pumping capacity installed on sewerage network - Maintenance - Proportional allocation</v>
      </c>
      <c r="D59" s="161" t="s">
        <v>168</v>
      </c>
      <c r="E59" s="161" t="s">
        <v>266</v>
      </c>
      <c r="F59" s="161">
        <v>1</v>
      </c>
      <c r="G59" s="161"/>
      <c r="H59" s="161"/>
      <c r="I59" s="161"/>
      <c r="J59" s="161"/>
      <c r="K59" s="161"/>
      <c r="L59" s="161"/>
      <c r="M59" s="161"/>
      <c r="N59" s="161" t="str">
        <f t="shared" si="0"/>
        <v>New pumping capacity installed on sewerage network - Maintenance - Proportional allocation</v>
      </c>
      <c r="O59" s="161"/>
    </row>
    <row r="60" spans="1:15" s="160" customFormat="1" ht="14.45">
      <c r="A60" s="161" t="str">
        <f>'1. Proportional'!CT25</f>
        <v>S4028_TOT_P</v>
      </c>
      <c r="B60" s="161"/>
      <c r="C60" s="161" t="str">
        <f xml:space="preserve"> '1. Proportional'!$C$25 &amp; " - " &amp; '1. Proportional'!$M$6 &amp; " - " &amp; '1. Proportional'!$B$1</f>
        <v>New pumping capacity installed on sewerage network - Total - Proportional allocation</v>
      </c>
      <c r="D60" s="161" t="s">
        <v>168</v>
      </c>
      <c r="E60" s="161" t="s">
        <v>266</v>
      </c>
      <c r="F60" s="161">
        <v>1</v>
      </c>
      <c r="G60" s="161"/>
      <c r="H60" s="161"/>
      <c r="I60" s="161"/>
      <c r="J60" s="161"/>
      <c r="K60" s="161"/>
      <c r="L60" s="161"/>
      <c r="M60" s="161"/>
      <c r="N60" s="161" t="str">
        <f t="shared" si="0"/>
        <v>New pumping capacity installed on sewerage network - Total - Proportional allocation</v>
      </c>
      <c r="O60" s="161"/>
    </row>
    <row r="61" spans="1:15" s="160" customFormat="1" ht="14.45">
      <c r="A61" s="162" t="str">
        <f>'2. In full'!CM10</f>
        <v>BN1210_NRI_F</v>
      </c>
      <c r="B61" s="161"/>
      <c r="C61" s="161" t="str">
        <f xml:space="preserve"> '2. In full'!$C$10 &amp; " - " &amp; '2. In full'!$F$6 &amp; " (" &amp; '2. In full'!$F$7 &amp; ") - " &amp; '2. In full'!$B$1</f>
        <v>Length of new potable mains laid - Network reinforcement (Incumbent) - Allocation in full</v>
      </c>
      <c r="D61" s="161" t="s">
        <v>104</v>
      </c>
      <c r="E61" s="161" t="s">
        <v>266</v>
      </c>
      <c r="F61" s="161">
        <v>1</v>
      </c>
      <c r="G61" s="161"/>
      <c r="H61" s="161"/>
      <c r="I61" s="161"/>
      <c r="J61" s="161"/>
      <c r="K61" s="161"/>
      <c r="L61" s="161"/>
      <c r="M61" s="161"/>
      <c r="N61" s="161" t="str">
        <f t="shared" si="0"/>
        <v>Length of new potable mains laid - Network reinforcement (Incumbent) - Allocation in full</v>
      </c>
      <c r="O61" s="161"/>
    </row>
    <row r="62" spans="1:15" s="160" customFormat="1" ht="14.45">
      <c r="A62" s="162" t="str">
        <f>'2. In full'!CN10</f>
        <v>BN1210_NRSL_F</v>
      </c>
      <c r="B62" s="161"/>
      <c r="C62" s="161" t="str">
        <f xml:space="preserve"> '2. In full'!$C$10 &amp; " - " &amp; '2. In full'!$F$6 &amp; " (" &amp; '2. In full'!$G$7 &amp; ") - " &amp; '2. In full'!$B$1</f>
        <v>Length of new potable mains laid - Network reinforcement (Self-lay adoptions) - Allocation in full</v>
      </c>
      <c r="D62" s="161" t="s">
        <v>104</v>
      </c>
      <c r="E62" s="161" t="s">
        <v>266</v>
      </c>
      <c r="F62" s="161">
        <v>1</v>
      </c>
      <c r="G62" s="161"/>
      <c r="H62" s="161"/>
      <c r="I62" s="161"/>
      <c r="J62" s="161"/>
      <c r="K62" s="161"/>
      <c r="L62" s="161"/>
      <c r="M62" s="161"/>
      <c r="N62" s="161" t="str">
        <f t="shared" si="0"/>
        <v>Length of new potable mains laid - Network reinforcement (Self-lay adoptions) - Allocation in full</v>
      </c>
      <c r="O62" s="161"/>
    </row>
    <row r="63" spans="1:15" s="160" customFormat="1" ht="14.45">
      <c r="A63" s="162" t="str">
        <f>'2. In full'!CO10</f>
        <v>BN1210_RQI_F</v>
      </c>
      <c r="B63" s="161"/>
      <c r="C63" s="161" t="str">
        <f xml:space="preserve"> '2. In full'!$C$10 &amp; " - " &amp; '2. In full'!$H$6 &amp; " (" &amp; '2. In full'!$H$7 &amp; ") - " &amp; '2. In full'!$B$1</f>
        <v>Length of new potable mains laid - Requisitions (Incumbent) - Allocation in full</v>
      </c>
      <c r="D63" s="161" t="s">
        <v>104</v>
      </c>
      <c r="E63" s="161" t="s">
        <v>266</v>
      </c>
      <c r="F63" s="161">
        <v>1</v>
      </c>
      <c r="G63" s="161"/>
      <c r="H63" s="161"/>
      <c r="I63" s="161"/>
      <c r="J63" s="161"/>
      <c r="K63" s="161"/>
      <c r="L63" s="161"/>
      <c r="M63" s="161"/>
      <c r="N63" s="161" t="str">
        <f t="shared" si="0"/>
        <v>Length of new potable mains laid - Requisitions (Incumbent) - Allocation in full</v>
      </c>
      <c r="O63" s="161"/>
    </row>
    <row r="64" spans="1:15" s="160" customFormat="1" ht="14.45">
      <c r="A64" s="162" t="str">
        <f>'2. In full'!CP10</f>
        <v>BN1210_RQSL_F</v>
      </c>
      <c r="B64" s="161"/>
      <c r="C64" s="161" t="str">
        <f xml:space="preserve"> '2. In full'!$C$10 &amp; " - " &amp; '2. In full'!$H$6 &amp; " (" &amp; '2. In full'!$I$7 &amp; ") - " &amp; '2. In full'!$B$1</f>
        <v>Length of new potable mains laid - Requisitions (Self-lay adoptions) - Allocation in full</v>
      </c>
      <c r="D64" s="161" t="s">
        <v>104</v>
      </c>
      <c r="E64" s="161" t="s">
        <v>266</v>
      </c>
      <c r="F64" s="161">
        <v>1</v>
      </c>
      <c r="G64" s="161"/>
      <c r="H64" s="161"/>
      <c r="I64" s="161"/>
      <c r="J64" s="161"/>
      <c r="K64" s="161"/>
      <c r="L64" s="161"/>
      <c r="M64" s="161"/>
      <c r="N64" s="161" t="str">
        <f t="shared" ref="N64:N109" si="1">C64</f>
        <v>Length of new potable mains laid - Requisitions (Self-lay adoptions) - Allocation in full</v>
      </c>
      <c r="O64" s="161"/>
    </row>
    <row r="65" spans="1:15" s="160" customFormat="1" ht="14.45">
      <c r="A65" s="162" t="str">
        <f>'2. In full'!CQ10</f>
        <v>BN1210_R_F</v>
      </c>
      <c r="B65" s="161"/>
      <c r="C65" s="161" t="str">
        <f xml:space="preserve"> '2. In full'!$C$10 &amp; " - " &amp; '2. In full'!$J$6 &amp; " - " &amp; '2. In full'!$B$1</f>
        <v>Length of new potable mains laid - Resilience - Allocation in full</v>
      </c>
      <c r="D65" s="161" t="s">
        <v>104</v>
      </c>
      <c r="E65" s="161" t="s">
        <v>266</v>
      </c>
      <c r="F65" s="161">
        <v>1</v>
      </c>
      <c r="G65" s="161"/>
      <c r="H65" s="161"/>
      <c r="I65" s="161"/>
      <c r="J65" s="161"/>
      <c r="K65" s="161"/>
      <c r="L65" s="161"/>
      <c r="M65" s="161"/>
      <c r="N65" s="161" t="str">
        <f t="shared" si="1"/>
        <v>Length of new potable mains laid - Resilience - Allocation in full</v>
      </c>
      <c r="O65" s="161"/>
    </row>
    <row r="66" spans="1:15" s="160" customFormat="1" ht="14.45">
      <c r="A66" s="162" t="str">
        <f>'2. In full'!CR10</f>
        <v>BN1210_M_F</v>
      </c>
      <c r="B66" s="161"/>
      <c r="C66" s="161" t="str">
        <f xml:space="preserve"> '2. In full'!$C$10 &amp; " - " &amp; '2. In full'!$K$6 &amp; " - " &amp; '2. In full'!$B$1</f>
        <v>Length of new potable mains laid - Maintenance - Allocation in full</v>
      </c>
      <c r="D66" s="161" t="s">
        <v>104</v>
      </c>
      <c r="E66" s="161" t="s">
        <v>266</v>
      </c>
      <c r="F66" s="161">
        <v>1</v>
      </c>
      <c r="G66" s="161"/>
      <c r="H66" s="161"/>
      <c r="I66" s="161"/>
      <c r="J66" s="161"/>
      <c r="K66" s="161"/>
      <c r="L66" s="161"/>
      <c r="M66" s="161"/>
      <c r="N66" s="161" t="str">
        <f t="shared" si="1"/>
        <v>Length of new potable mains laid - Maintenance - Allocation in full</v>
      </c>
      <c r="O66" s="161"/>
    </row>
    <row r="67" spans="1:15" s="160" customFormat="1" ht="14.45">
      <c r="A67" s="162" t="str">
        <f>'2. In full'!CS10</f>
        <v>BN1210_WQ_F</v>
      </c>
      <c r="B67" s="161"/>
      <c r="C67" s="161" t="str">
        <f xml:space="preserve"> '2. In full'!$C$10 &amp; " - " &amp; '2. In full'!$L$6 &amp; " - " &amp; '2. In full'!$B$1</f>
        <v>Length of new potable mains laid - Water quality - Allocation in full</v>
      </c>
      <c r="D67" s="161" t="s">
        <v>104</v>
      </c>
      <c r="E67" s="161" t="s">
        <v>266</v>
      </c>
      <c r="F67" s="161">
        <v>1</v>
      </c>
      <c r="G67" s="161"/>
      <c r="H67" s="161"/>
      <c r="I67" s="161"/>
      <c r="J67" s="161"/>
      <c r="K67" s="161"/>
      <c r="L67" s="161"/>
      <c r="M67" s="161"/>
      <c r="N67" s="161" t="str">
        <f t="shared" si="1"/>
        <v>Length of new potable mains laid - Water quality - Allocation in full</v>
      </c>
      <c r="O67" s="161"/>
    </row>
    <row r="68" spans="1:15" s="160" customFormat="1" ht="14.45">
      <c r="A68" s="162" t="str">
        <f>'2. In full'!CM11</f>
        <v>BN1211_NRI_F</v>
      </c>
      <c r="B68" s="161"/>
      <c r="C68" s="161" t="str">
        <f xml:space="preserve"> '2. In full'!$C$11 &amp; " - " &amp; '2. In full'!$F$6 &amp; " (" &amp; '2. In full'!$F$7 &amp; ") - " &amp; '2. In full'!$B$1</f>
        <v>Length of potable mains upsized - Network reinforcement (Incumbent) - Allocation in full</v>
      </c>
      <c r="D68" s="161" t="s">
        <v>104</v>
      </c>
      <c r="E68" s="161" t="s">
        <v>266</v>
      </c>
      <c r="F68" s="161">
        <v>1</v>
      </c>
      <c r="G68" s="161"/>
      <c r="H68" s="161"/>
      <c r="I68" s="161"/>
      <c r="J68" s="161"/>
      <c r="K68" s="161"/>
      <c r="L68" s="161"/>
      <c r="M68" s="161"/>
      <c r="N68" s="161" t="str">
        <f t="shared" si="1"/>
        <v>Length of potable mains upsized - Network reinforcement (Incumbent) - Allocation in full</v>
      </c>
      <c r="O68" s="161"/>
    </row>
    <row r="69" spans="1:15" s="160" customFormat="1" ht="14.45">
      <c r="A69" s="162" t="str">
        <f>'2. In full'!CN11</f>
        <v>BN1211_NRSL_F</v>
      </c>
      <c r="B69" s="161"/>
      <c r="C69" s="161" t="str">
        <f xml:space="preserve"> '2. In full'!$C$11 &amp; " - " &amp; '2. In full'!$F$6 &amp; " (" &amp; '2. In full'!$G$7 &amp; ") - " &amp; '2. In full'!$B$1</f>
        <v>Length of potable mains upsized - Network reinforcement (Self-lay adoptions) - Allocation in full</v>
      </c>
      <c r="D69" s="161" t="s">
        <v>104</v>
      </c>
      <c r="E69" s="161" t="s">
        <v>266</v>
      </c>
      <c r="F69" s="161">
        <v>1</v>
      </c>
      <c r="G69" s="161"/>
      <c r="H69" s="161"/>
      <c r="I69" s="161"/>
      <c r="J69" s="161"/>
      <c r="K69" s="161"/>
      <c r="L69" s="161"/>
      <c r="M69" s="161"/>
      <c r="N69" s="161" t="str">
        <f t="shared" si="1"/>
        <v>Length of potable mains upsized - Network reinforcement (Self-lay adoptions) - Allocation in full</v>
      </c>
      <c r="O69" s="161"/>
    </row>
    <row r="70" spans="1:15" s="160" customFormat="1" ht="14.45">
      <c r="A70" s="162" t="str">
        <f>'2. In full'!CQ11</f>
        <v>BN1211_R_F</v>
      </c>
      <c r="B70" s="161"/>
      <c r="C70" s="161" t="str">
        <f xml:space="preserve"> '2. In full'!$C$11 &amp; " - " &amp; '2. In full'!$J$6 &amp; " - " &amp; '2. In full'!$B$1</f>
        <v>Length of potable mains upsized - Resilience - Allocation in full</v>
      </c>
      <c r="D70" s="161" t="s">
        <v>104</v>
      </c>
      <c r="E70" s="161" t="s">
        <v>266</v>
      </c>
      <c r="F70" s="161">
        <v>1</v>
      </c>
      <c r="G70" s="161"/>
      <c r="H70" s="161"/>
      <c r="I70" s="161"/>
      <c r="J70" s="161"/>
      <c r="K70" s="161"/>
      <c r="L70" s="161"/>
      <c r="M70" s="161"/>
      <c r="N70" s="161" t="str">
        <f t="shared" si="1"/>
        <v>Length of potable mains upsized - Resilience - Allocation in full</v>
      </c>
      <c r="O70" s="161"/>
    </row>
    <row r="71" spans="1:15" s="160" customFormat="1" ht="14.45">
      <c r="A71" s="162" t="str">
        <f>'2. In full'!CR11</f>
        <v>BN1211_M_F</v>
      </c>
      <c r="B71" s="161"/>
      <c r="C71" s="161" t="str">
        <f xml:space="preserve"> '2. In full'!$C$11 &amp; " - " &amp; '2. In full'!$K$6 &amp; " - " &amp; '2. In full'!$B$1</f>
        <v>Length of potable mains upsized - Maintenance - Allocation in full</v>
      </c>
      <c r="D71" s="161" t="s">
        <v>104</v>
      </c>
      <c r="E71" s="161" t="s">
        <v>266</v>
      </c>
      <c r="F71" s="161">
        <v>1</v>
      </c>
      <c r="G71" s="161"/>
      <c r="H71" s="161"/>
      <c r="I71" s="161"/>
      <c r="J71" s="161"/>
      <c r="K71" s="161"/>
      <c r="L71" s="161"/>
      <c r="M71" s="161"/>
      <c r="N71" s="161" t="str">
        <f t="shared" si="1"/>
        <v>Length of potable mains upsized - Maintenance - Allocation in full</v>
      </c>
      <c r="O71" s="161"/>
    </row>
    <row r="72" spans="1:15" s="160" customFormat="1" ht="14.45">
      <c r="A72" s="162" t="str">
        <f>'2. In full'!CS11</f>
        <v>BN1211_WQ_F</v>
      </c>
      <c r="B72" s="161"/>
      <c r="C72" s="161" t="str">
        <f xml:space="preserve"> '2. In full'!$C$11 &amp; " - " &amp; '2. In full'!$L$6 &amp; " - " &amp; '2. In full'!$B$1</f>
        <v>Length of potable mains upsized - Water quality - Allocation in full</v>
      </c>
      <c r="D72" s="161" t="s">
        <v>104</v>
      </c>
      <c r="E72" s="161" t="s">
        <v>266</v>
      </c>
      <c r="F72" s="161">
        <v>1</v>
      </c>
      <c r="G72" s="161"/>
      <c r="H72" s="161"/>
      <c r="I72" s="161"/>
      <c r="J72" s="161"/>
      <c r="K72" s="161"/>
      <c r="L72" s="161"/>
      <c r="M72" s="161"/>
      <c r="N72" s="161" t="str">
        <f t="shared" si="1"/>
        <v>Length of potable mains upsized - Water quality - Allocation in full</v>
      </c>
      <c r="O72" s="161"/>
    </row>
    <row r="73" spans="1:15" s="160" customFormat="1" ht="14.45">
      <c r="A73" s="162" t="str">
        <f>'2. In full'!CM14</f>
        <v>BN13540_NRI_F</v>
      </c>
      <c r="B73" s="161"/>
      <c r="C73" s="161" t="str">
        <f xml:space="preserve"> '2. In full'!$C$14 &amp; " - " &amp; '2. In full'!$F$6 &amp; " (" &amp; '2. In full'!$F$7 &amp; ") - " &amp; '2. In full'!$B$1</f>
        <v>Length of new sewers laid - Network reinforcement (Incumbent) - Allocation in full</v>
      </c>
      <c r="D73" s="161" t="s">
        <v>104</v>
      </c>
      <c r="E73" s="161" t="s">
        <v>266</v>
      </c>
      <c r="F73" s="161">
        <v>1</v>
      </c>
      <c r="G73" s="161"/>
      <c r="H73" s="161"/>
      <c r="I73" s="161"/>
      <c r="J73" s="161"/>
      <c r="K73" s="161"/>
      <c r="L73" s="161"/>
      <c r="M73" s="161"/>
      <c r="N73" s="161" t="str">
        <f t="shared" si="1"/>
        <v>Length of new sewers laid - Network reinforcement (Incumbent) - Allocation in full</v>
      </c>
      <c r="O73" s="161"/>
    </row>
    <row r="74" spans="1:15" s="160" customFormat="1" ht="14.45">
      <c r="A74" s="162" t="str">
        <f>'2. In full'!CN14</f>
        <v>BN13540_NRSL_F</v>
      </c>
      <c r="B74" s="161"/>
      <c r="C74" s="161" t="str">
        <f xml:space="preserve"> '2. In full'!$C$14 &amp; " - " &amp; '2. In full'!$F$6 &amp; " (" &amp; '2. In full'!$G$7 &amp; ") - " &amp; '2. In full'!$B$1</f>
        <v>Length of new sewers laid - Network reinforcement (Self-lay adoptions) - Allocation in full</v>
      </c>
      <c r="D74" s="161" t="s">
        <v>104</v>
      </c>
      <c r="E74" s="161" t="s">
        <v>266</v>
      </c>
      <c r="F74" s="161">
        <v>1</v>
      </c>
      <c r="G74" s="161"/>
      <c r="H74" s="161"/>
      <c r="I74" s="161"/>
      <c r="J74" s="161"/>
      <c r="K74" s="161"/>
      <c r="L74" s="161"/>
      <c r="M74" s="161"/>
      <c r="N74" s="161" t="str">
        <f t="shared" si="1"/>
        <v>Length of new sewers laid - Network reinforcement (Self-lay adoptions) - Allocation in full</v>
      </c>
      <c r="O74" s="161"/>
    </row>
    <row r="75" spans="1:15" s="160" customFormat="1" ht="14.45">
      <c r="A75" s="162" t="str">
        <f>'2. In full'!CO14</f>
        <v>BN13540_RQI_F</v>
      </c>
      <c r="B75" s="161"/>
      <c r="C75" s="161" t="str">
        <f xml:space="preserve"> '2. In full'!$C$14 &amp; " - " &amp; '2. In full'!$H$6 &amp; " (" &amp; '2. In full'!$H$7 &amp; ") - " &amp; '2. In full'!$B$1</f>
        <v>Length of new sewers laid - Requisitions (Incumbent) - Allocation in full</v>
      </c>
      <c r="D75" s="161" t="s">
        <v>104</v>
      </c>
      <c r="E75" s="161" t="s">
        <v>266</v>
      </c>
      <c r="F75" s="161">
        <v>1</v>
      </c>
      <c r="G75" s="161"/>
      <c r="H75" s="161"/>
      <c r="I75" s="161"/>
      <c r="J75" s="161"/>
      <c r="K75" s="161"/>
      <c r="L75" s="161"/>
      <c r="M75" s="161"/>
      <c r="N75" s="161" t="str">
        <f t="shared" si="1"/>
        <v>Length of new sewers laid - Requisitions (Incumbent) - Allocation in full</v>
      </c>
      <c r="O75" s="161"/>
    </row>
    <row r="76" spans="1:15" s="160" customFormat="1" ht="14.45">
      <c r="A76" s="162" t="str">
        <f>'2. In full'!CP14</f>
        <v>BN13540_RQSL_F</v>
      </c>
      <c r="B76" s="161"/>
      <c r="C76" s="161" t="str">
        <f xml:space="preserve"> '2. In full'!$C$14 &amp; " - " &amp; '2. In full'!$H$6 &amp; " (" &amp; '2. In full'!$I$7 &amp; ") - " &amp; '2. In full'!$B$1</f>
        <v>Length of new sewers laid - Requisitions (Self-lay adoptions) - Allocation in full</v>
      </c>
      <c r="D76" s="161" t="s">
        <v>104</v>
      </c>
      <c r="E76" s="161" t="s">
        <v>266</v>
      </c>
      <c r="F76" s="161">
        <v>1</v>
      </c>
      <c r="G76" s="161"/>
      <c r="H76" s="161"/>
      <c r="I76" s="161"/>
      <c r="J76" s="161"/>
      <c r="K76" s="161"/>
      <c r="L76" s="161"/>
      <c r="M76" s="161"/>
      <c r="N76" s="161" t="str">
        <f t="shared" si="1"/>
        <v>Length of new sewers laid - Requisitions (Self-lay adoptions) - Allocation in full</v>
      </c>
      <c r="O76" s="161"/>
    </row>
    <row r="77" spans="1:15" s="160" customFormat="1" ht="14.45">
      <c r="A77" s="162" t="str">
        <f>'2. In full'!CQ14</f>
        <v>BN13540_R_F</v>
      </c>
      <c r="B77" s="161"/>
      <c r="C77" s="161" t="str">
        <f xml:space="preserve"> '2. In full'!$C$14 &amp; " - " &amp; '2. In full'!$J$6 &amp; " - " &amp; '2. In full'!$B$1</f>
        <v>Length of new sewers laid - Resilience - Allocation in full</v>
      </c>
      <c r="D77" s="161" t="s">
        <v>104</v>
      </c>
      <c r="E77" s="161" t="s">
        <v>266</v>
      </c>
      <c r="F77" s="161">
        <v>1</v>
      </c>
      <c r="G77" s="161"/>
      <c r="H77" s="161"/>
      <c r="I77" s="161"/>
      <c r="J77" s="161"/>
      <c r="K77" s="161"/>
      <c r="L77" s="161"/>
      <c r="M77" s="161"/>
      <c r="N77" s="161" t="str">
        <f t="shared" si="1"/>
        <v>Length of new sewers laid - Resilience - Allocation in full</v>
      </c>
      <c r="O77" s="161"/>
    </row>
    <row r="78" spans="1:15" s="160" customFormat="1" ht="14.45">
      <c r="A78" s="162" t="str">
        <f>'2. In full'!CR14</f>
        <v>BN13540_M_F</v>
      </c>
      <c r="B78" s="161"/>
      <c r="C78" s="161" t="str">
        <f xml:space="preserve"> '2. In full'!$C$14 &amp; " - " &amp; '2. In full'!$K$6 &amp; " - " &amp; '2. In full'!$B$1</f>
        <v>Length of new sewers laid - Maintenance - Allocation in full</v>
      </c>
      <c r="D78" s="161" t="s">
        <v>104</v>
      </c>
      <c r="E78" s="161" t="s">
        <v>266</v>
      </c>
      <c r="F78" s="161">
        <v>1</v>
      </c>
      <c r="G78" s="161"/>
      <c r="H78" s="161"/>
      <c r="I78" s="161"/>
      <c r="J78" s="161"/>
      <c r="K78" s="161"/>
      <c r="L78" s="161"/>
      <c r="M78" s="161"/>
      <c r="N78" s="161" t="str">
        <f t="shared" si="1"/>
        <v>Length of new sewers laid - Maintenance - Allocation in full</v>
      </c>
      <c r="O78" s="161"/>
    </row>
    <row r="79" spans="1:15" s="160" customFormat="1" ht="14.45">
      <c r="A79" s="162" t="str">
        <f>'2. In full'!CM15</f>
        <v>BN13541_NRI_F</v>
      </c>
      <c r="B79" s="161"/>
      <c r="C79" s="161" t="str">
        <f xml:space="preserve"> '2. In full'!$C$15 &amp; " - " &amp; '2. In full'!$F$6 &amp; " (" &amp; '2. In full'!$F$7 &amp; ") - " &amp; '2. In full'!$B$1</f>
        <v>Length of sewers upsized - Network reinforcement (Incumbent) - Allocation in full</v>
      </c>
      <c r="D79" s="161" t="s">
        <v>104</v>
      </c>
      <c r="E79" s="161" t="s">
        <v>266</v>
      </c>
      <c r="F79" s="161">
        <v>1</v>
      </c>
      <c r="G79" s="161"/>
      <c r="H79" s="161"/>
      <c r="I79" s="161"/>
      <c r="J79" s="161"/>
      <c r="K79" s="161"/>
      <c r="L79" s="161"/>
      <c r="M79" s="161"/>
      <c r="N79" s="161" t="str">
        <f t="shared" si="1"/>
        <v>Length of sewers upsized - Network reinforcement (Incumbent) - Allocation in full</v>
      </c>
      <c r="O79" s="161"/>
    </row>
    <row r="80" spans="1:15" s="160" customFormat="1" ht="14.45">
      <c r="A80" s="162" t="str">
        <f>'2. In full'!CN15</f>
        <v>BN13541_NRSL_F</v>
      </c>
      <c r="B80" s="161"/>
      <c r="C80" s="161" t="str">
        <f xml:space="preserve"> '2. In full'!$C$15 &amp; " - " &amp; '2. In full'!$F$6 &amp; " (" &amp; '2. In full'!$G$7 &amp; ") - " &amp; '2. In full'!$B$1</f>
        <v>Length of sewers upsized - Network reinforcement (Self-lay adoptions) - Allocation in full</v>
      </c>
      <c r="D80" s="161" t="s">
        <v>104</v>
      </c>
      <c r="E80" s="161" t="s">
        <v>266</v>
      </c>
      <c r="F80" s="161">
        <v>1</v>
      </c>
      <c r="G80" s="161"/>
      <c r="H80" s="161"/>
      <c r="I80" s="161"/>
      <c r="J80" s="161"/>
      <c r="K80" s="161"/>
      <c r="L80" s="161"/>
      <c r="M80" s="161"/>
      <c r="N80" s="161" t="str">
        <f t="shared" si="1"/>
        <v>Length of sewers upsized - Network reinforcement (Self-lay adoptions) - Allocation in full</v>
      </c>
      <c r="O80" s="161"/>
    </row>
    <row r="81" spans="1:15" s="160" customFormat="1" ht="14.45">
      <c r="A81" s="162" t="str">
        <f>'2. In full'!CQ15</f>
        <v>BN13541_R_F</v>
      </c>
      <c r="B81" s="161"/>
      <c r="C81" s="161" t="str">
        <f xml:space="preserve"> '2. In full'!$C$15 &amp; " - " &amp; '2. In full'!$J$6 &amp; " - " &amp; '2. In full'!$B$1</f>
        <v>Length of sewers upsized - Resilience - Allocation in full</v>
      </c>
      <c r="D81" s="161" t="s">
        <v>104</v>
      </c>
      <c r="E81" s="161" t="s">
        <v>266</v>
      </c>
      <c r="F81" s="161">
        <v>1</v>
      </c>
      <c r="G81" s="161"/>
      <c r="H81" s="161"/>
      <c r="I81" s="161"/>
      <c r="J81" s="161"/>
      <c r="K81" s="161"/>
      <c r="L81" s="161"/>
      <c r="M81" s="161"/>
      <c r="N81" s="161" t="str">
        <f t="shared" si="1"/>
        <v>Length of sewers upsized - Resilience - Allocation in full</v>
      </c>
      <c r="O81" s="161"/>
    </row>
    <row r="82" spans="1:15" s="160" customFormat="1" ht="14.45">
      <c r="A82" s="162" t="str">
        <f>'2. In full'!CR15</f>
        <v>BN13541_M_F</v>
      </c>
      <c r="B82" s="161"/>
      <c r="C82" s="161" t="str">
        <f xml:space="preserve"> '2. In full'!$C$15 &amp; " - " &amp; '2. In full'!$K$6 &amp; " - " &amp; '2. In full'!$B$1</f>
        <v>Length of sewers upsized - Maintenance - Allocation in full</v>
      </c>
      <c r="D82" s="161" t="s">
        <v>104</v>
      </c>
      <c r="E82" s="161" t="s">
        <v>266</v>
      </c>
      <c r="F82" s="161">
        <v>1</v>
      </c>
      <c r="G82" s="161"/>
      <c r="H82" s="161"/>
      <c r="I82" s="161"/>
      <c r="J82" s="161"/>
      <c r="K82" s="161"/>
      <c r="L82" s="161"/>
      <c r="M82" s="161"/>
      <c r="N82" s="161" t="str">
        <f t="shared" si="1"/>
        <v>Length of sewers upsized - Maintenance - Allocation in full</v>
      </c>
      <c r="O82" s="161"/>
    </row>
    <row r="83" spans="1:15" s="160" customFormat="1" ht="14.45">
      <c r="A83" s="162" t="str">
        <f>'2. In full'!CM18</f>
        <v>B0006N_NRI_F</v>
      </c>
      <c r="B83" s="161"/>
      <c r="C83" s="161" t="str">
        <f xml:space="preserve"> '2. In full'!$C$18 &amp; " - " &amp; '2. In full'!$F$6 &amp; " (" &amp; '2. In full'!$F$7 &amp; ") - " &amp; '2. In full'!$B$1</f>
        <v>New potable water pumping stations built  - Network reinforcement (Incumbent) - Allocation in full</v>
      </c>
      <c r="D83" s="161" t="s">
        <v>153</v>
      </c>
      <c r="E83" s="161" t="s">
        <v>266</v>
      </c>
      <c r="F83" s="161">
        <v>1</v>
      </c>
      <c r="G83" s="161"/>
      <c r="H83" s="161"/>
      <c r="I83" s="161"/>
      <c r="J83" s="161"/>
      <c r="K83" s="161"/>
      <c r="L83" s="161"/>
      <c r="M83" s="161"/>
      <c r="N83" s="161" t="str">
        <f t="shared" si="1"/>
        <v>New potable water pumping stations built  - Network reinforcement (Incumbent) - Allocation in full</v>
      </c>
      <c r="O83" s="161"/>
    </row>
    <row r="84" spans="1:15" s="160" customFormat="1" ht="14.45">
      <c r="A84" s="162" t="str">
        <f>'2. In full'!CN18</f>
        <v>B0006N_NRSL_F</v>
      </c>
      <c r="B84" s="161"/>
      <c r="C84" s="161" t="str">
        <f xml:space="preserve"> '2. In full'!$C$18 &amp; " - " &amp; '2. In full'!$F$6 &amp; " (" &amp; '2. In full'!$G$7 &amp; ") - " &amp; '2. In full'!$B$1</f>
        <v>New potable water pumping stations built  - Network reinforcement (Self-lay adoptions) - Allocation in full</v>
      </c>
      <c r="D84" s="161" t="s">
        <v>153</v>
      </c>
      <c r="E84" s="161" t="s">
        <v>266</v>
      </c>
      <c r="F84" s="161">
        <v>1</v>
      </c>
      <c r="G84" s="161"/>
      <c r="H84" s="161"/>
      <c r="I84" s="161"/>
      <c r="J84" s="161"/>
      <c r="K84" s="161"/>
      <c r="L84" s="161"/>
      <c r="M84" s="161"/>
      <c r="N84" s="161" t="str">
        <f t="shared" si="1"/>
        <v>New potable water pumping stations built  - Network reinforcement (Self-lay adoptions) - Allocation in full</v>
      </c>
      <c r="O84" s="161"/>
    </row>
    <row r="85" spans="1:15" s="160" customFormat="1" ht="14.45">
      <c r="A85" s="162" t="str">
        <f>'2. In full'!CQ18</f>
        <v>B0006N_R_F</v>
      </c>
      <c r="B85" s="161"/>
      <c r="C85" s="161" t="str">
        <f xml:space="preserve"> '2. In full'!$C$18 &amp; " - " &amp; '2. In full'!$J$6 &amp; " - " &amp; '2. In full'!$B$1</f>
        <v>New potable water pumping stations built  - Resilience - Allocation in full</v>
      </c>
      <c r="D85" s="161" t="s">
        <v>153</v>
      </c>
      <c r="E85" s="161" t="s">
        <v>266</v>
      </c>
      <c r="F85" s="161">
        <v>1</v>
      </c>
      <c r="G85" s="161"/>
      <c r="H85" s="161"/>
      <c r="I85" s="161"/>
      <c r="J85" s="161"/>
      <c r="K85" s="161"/>
      <c r="L85" s="161"/>
      <c r="M85" s="161"/>
      <c r="N85" s="161" t="str">
        <f t="shared" si="1"/>
        <v>New potable water pumping stations built  - Resilience - Allocation in full</v>
      </c>
      <c r="O85" s="161"/>
    </row>
    <row r="86" spans="1:15" s="160" customFormat="1" ht="14.45">
      <c r="A86" s="162" t="str">
        <f>'2. In full'!CR18</f>
        <v>B0006N_M_F</v>
      </c>
      <c r="B86" s="161"/>
      <c r="C86" s="161" t="str">
        <f xml:space="preserve"> '2. In full'!$C$18 &amp; " - " &amp; '2. In full'!$K$6 &amp; " - " &amp; '2. In full'!$B$1</f>
        <v>New potable water pumping stations built  - Maintenance - Allocation in full</v>
      </c>
      <c r="D86" s="161" t="s">
        <v>153</v>
      </c>
      <c r="E86" s="161" t="s">
        <v>266</v>
      </c>
      <c r="F86" s="161">
        <v>1</v>
      </c>
      <c r="G86" s="161"/>
      <c r="H86" s="161"/>
      <c r="I86" s="161"/>
      <c r="J86" s="161"/>
      <c r="K86" s="161"/>
      <c r="L86" s="161"/>
      <c r="M86" s="161"/>
      <c r="N86" s="161" t="str">
        <f t="shared" si="1"/>
        <v>New potable water pumping stations built  - Maintenance - Allocation in full</v>
      </c>
      <c r="O86" s="161"/>
    </row>
    <row r="87" spans="1:15" s="160" customFormat="1" ht="14.45">
      <c r="A87" s="162" t="str">
        <f>'2. In full'!CS18</f>
        <v>B0006N_WQ_F</v>
      </c>
      <c r="B87" s="161"/>
      <c r="C87" s="161" t="str">
        <f xml:space="preserve"> '2. In full'!$C$18 &amp; " - " &amp; '2. In full'!$L$6 &amp; " - " &amp; '2. In full'!$B$1</f>
        <v>New potable water pumping stations built  - Water quality - Allocation in full</v>
      </c>
      <c r="D87" s="161" t="s">
        <v>153</v>
      </c>
      <c r="E87" s="161" t="s">
        <v>266</v>
      </c>
      <c r="F87" s="161">
        <v>1</v>
      </c>
      <c r="G87" s="161"/>
      <c r="H87" s="161"/>
      <c r="I87" s="161"/>
      <c r="J87" s="161"/>
      <c r="K87" s="161"/>
      <c r="L87" s="161"/>
      <c r="M87" s="161"/>
      <c r="N87" s="161" t="str">
        <f t="shared" si="1"/>
        <v>New potable water pumping stations built  - Water quality - Allocation in full</v>
      </c>
      <c r="O87" s="161"/>
    </row>
    <row r="88" spans="1:15" s="160" customFormat="1" ht="14.45">
      <c r="A88" s="162" t="str">
        <f>'2. In full'!CM19</f>
        <v>B0006U_NRI_F</v>
      </c>
      <c r="B88" s="161"/>
      <c r="C88" s="161" t="str">
        <f xml:space="preserve"> '2. In full'!$C$19 &amp; " - " &amp; '2. In full'!$F$6 &amp; " (" &amp; '2. In full'!$F$7 &amp; ") - " &amp; '2. In full'!$B$1</f>
        <v>Existing potable water pumping stations upsized - Network reinforcement (Incumbent) - Allocation in full</v>
      </c>
      <c r="D88" s="161" t="s">
        <v>153</v>
      </c>
      <c r="E88" s="161" t="s">
        <v>266</v>
      </c>
      <c r="F88" s="161">
        <v>1</v>
      </c>
      <c r="G88" s="161"/>
      <c r="H88" s="161"/>
      <c r="I88" s="161"/>
      <c r="J88" s="161"/>
      <c r="K88" s="161"/>
      <c r="L88" s="161"/>
      <c r="M88" s="161"/>
      <c r="N88" s="161" t="str">
        <f t="shared" si="1"/>
        <v>Existing potable water pumping stations upsized - Network reinforcement (Incumbent) - Allocation in full</v>
      </c>
      <c r="O88" s="161"/>
    </row>
    <row r="89" spans="1:15" s="160" customFormat="1" ht="14.45">
      <c r="A89" s="162" t="str">
        <f>'2. In full'!CN19</f>
        <v>B0006U_NRSL_F</v>
      </c>
      <c r="B89" s="161"/>
      <c r="C89" s="161" t="str">
        <f xml:space="preserve"> '2. In full'!$C$19 &amp; " - " &amp; '2. In full'!$F$6 &amp; " (" &amp; '2. In full'!$G$7 &amp; ") - " &amp; '2. In full'!$B$1</f>
        <v>Existing potable water pumping stations upsized - Network reinforcement (Self-lay adoptions) - Allocation in full</v>
      </c>
      <c r="D89" s="161" t="s">
        <v>153</v>
      </c>
      <c r="E89" s="161" t="s">
        <v>266</v>
      </c>
      <c r="F89" s="161">
        <v>1</v>
      </c>
      <c r="G89" s="161"/>
      <c r="H89" s="161"/>
      <c r="I89" s="161"/>
      <c r="J89" s="161"/>
      <c r="K89" s="161"/>
      <c r="L89" s="161"/>
      <c r="M89" s="161"/>
      <c r="N89" s="161" t="str">
        <f t="shared" si="1"/>
        <v>Existing potable water pumping stations upsized - Network reinforcement (Self-lay adoptions) - Allocation in full</v>
      </c>
      <c r="O89" s="161"/>
    </row>
    <row r="90" spans="1:15" s="160" customFormat="1" ht="14.45">
      <c r="A90" s="162" t="str">
        <f>'2. In full'!CQ19</f>
        <v>B0006U_R_F</v>
      </c>
      <c r="B90" s="161"/>
      <c r="C90" s="161" t="str">
        <f xml:space="preserve"> '2. In full'!$C$19 &amp; " - " &amp; '2. In full'!$J$6 &amp; " - " &amp; '2. In full'!$B$1</f>
        <v>Existing potable water pumping stations upsized - Resilience - Allocation in full</v>
      </c>
      <c r="D90" s="161" t="s">
        <v>153</v>
      </c>
      <c r="E90" s="161" t="s">
        <v>266</v>
      </c>
      <c r="F90" s="161">
        <v>1</v>
      </c>
      <c r="G90" s="161"/>
      <c r="H90" s="161"/>
      <c r="I90" s="161"/>
      <c r="J90" s="161"/>
      <c r="K90" s="161"/>
      <c r="L90" s="161"/>
      <c r="M90" s="161"/>
      <c r="N90" s="161" t="str">
        <f t="shared" si="1"/>
        <v>Existing potable water pumping stations upsized - Resilience - Allocation in full</v>
      </c>
      <c r="O90" s="161"/>
    </row>
    <row r="91" spans="1:15" s="160" customFormat="1" ht="14.45">
      <c r="A91" s="162" t="str">
        <f>'2. In full'!CR19</f>
        <v>B0006U_M_F</v>
      </c>
      <c r="B91" s="161"/>
      <c r="C91" s="161" t="str">
        <f xml:space="preserve"> '2. In full'!$C$19 &amp; " - " &amp; '2. In full'!$K$6 &amp; " - " &amp; '2. In full'!$B$1</f>
        <v>Existing potable water pumping stations upsized - Maintenance - Allocation in full</v>
      </c>
      <c r="D91" s="161" t="s">
        <v>153</v>
      </c>
      <c r="E91" s="161" t="s">
        <v>266</v>
      </c>
      <c r="F91" s="161">
        <v>1</v>
      </c>
      <c r="G91" s="161"/>
      <c r="H91" s="161"/>
      <c r="I91" s="161"/>
      <c r="J91" s="161"/>
      <c r="K91" s="161"/>
      <c r="L91" s="161"/>
      <c r="M91" s="161"/>
      <c r="N91" s="161" t="str">
        <f t="shared" si="1"/>
        <v>Existing potable water pumping stations upsized - Maintenance - Allocation in full</v>
      </c>
      <c r="O91" s="161"/>
    </row>
    <row r="92" spans="1:15" s="160" customFormat="1" ht="14.45">
      <c r="A92" s="162" t="str">
        <f>'2. In full'!CS19</f>
        <v>B0006U_WQ_F</v>
      </c>
      <c r="B92" s="161"/>
      <c r="C92" s="161" t="str">
        <f xml:space="preserve"> '2. In full'!$C$19 &amp; " - " &amp; '2. In full'!$L$6 &amp; " - " &amp; '2. In full'!$B$1</f>
        <v>Existing potable water pumping stations upsized - Water quality - Allocation in full</v>
      </c>
      <c r="D92" s="161" t="s">
        <v>153</v>
      </c>
      <c r="E92" s="161" t="s">
        <v>266</v>
      </c>
      <c r="F92" s="161">
        <v>1</v>
      </c>
      <c r="G92" s="161"/>
      <c r="H92" s="161"/>
      <c r="I92" s="161"/>
      <c r="J92" s="161"/>
      <c r="K92" s="161"/>
      <c r="L92" s="161"/>
      <c r="M92" s="161"/>
      <c r="N92" s="161" t="str">
        <f t="shared" si="1"/>
        <v>Existing potable water pumping stations upsized - Water quality - Allocation in full</v>
      </c>
      <c r="O92" s="161"/>
    </row>
    <row r="93" spans="1:15" s="160" customFormat="1" ht="14.45">
      <c r="A93" s="162" t="str">
        <f>'2. In full'!CM20</f>
        <v>B0006C_NRI_F</v>
      </c>
      <c r="B93" s="161"/>
      <c r="C93" s="161" t="str">
        <f xml:space="preserve"> '2. In full'!$C$20 &amp; " - " &amp; '2. In full'!$F$6 &amp; " (" &amp; '2. In full'!$F$7 &amp; ") - " &amp; '2. In full'!$B$1</f>
        <v>Additional potable water pumping capacity installed - Network reinforcement (Incumbent) - Allocation in full</v>
      </c>
      <c r="D93" s="161" t="s">
        <v>168</v>
      </c>
      <c r="E93" s="161" t="s">
        <v>266</v>
      </c>
      <c r="F93" s="161">
        <v>1</v>
      </c>
      <c r="G93" s="161"/>
      <c r="H93" s="161"/>
      <c r="I93" s="161"/>
      <c r="J93" s="161"/>
      <c r="K93" s="161"/>
      <c r="L93" s="161"/>
      <c r="M93" s="161"/>
      <c r="N93" s="161" t="str">
        <f t="shared" si="1"/>
        <v>Additional potable water pumping capacity installed - Network reinforcement (Incumbent) - Allocation in full</v>
      </c>
      <c r="O93" s="161"/>
    </row>
    <row r="94" spans="1:15" s="160" customFormat="1" ht="14.45">
      <c r="A94" s="162" t="str">
        <f>'2. In full'!CN20</f>
        <v>B0006C_NRSL_F</v>
      </c>
      <c r="B94" s="161"/>
      <c r="C94" s="161" t="str">
        <f xml:space="preserve"> '2. In full'!$C$20 &amp; " - " &amp; '2. In full'!$F$6 &amp; " (" &amp; '2. In full'!$G$7 &amp; ") - " &amp; '2. In full'!$B$1</f>
        <v>Additional potable water pumping capacity installed - Network reinforcement (Self-lay adoptions) - Allocation in full</v>
      </c>
      <c r="D94" s="161" t="s">
        <v>168</v>
      </c>
      <c r="E94" s="161" t="s">
        <v>266</v>
      </c>
      <c r="F94" s="161">
        <v>1</v>
      </c>
      <c r="G94" s="161"/>
      <c r="H94" s="161"/>
      <c r="I94" s="161"/>
      <c r="J94" s="161"/>
      <c r="K94" s="161"/>
      <c r="L94" s="161"/>
      <c r="M94" s="161"/>
      <c r="N94" s="161" t="str">
        <f t="shared" si="1"/>
        <v>Additional potable water pumping capacity installed - Network reinforcement (Self-lay adoptions) - Allocation in full</v>
      </c>
      <c r="O94" s="161"/>
    </row>
    <row r="95" spans="1:15" s="160" customFormat="1" ht="14.45">
      <c r="A95" s="162" t="str">
        <f>'2. In full'!CQ20</f>
        <v>B0006C_R_F</v>
      </c>
      <c r="B95" s="161"/>
      <c r="C95" s="161" t="str">
        <f xml:space="preserve"> '2. In full'!$C$20 &amp; " - " &amp; '2. In full'!$J$6 &amp; " - " &amp; '2. In full'!$B$1</f>
        <v>Additional potable water pumping capacity installed - Resilience - Allocation in full</v>
      </c>
      <c r="D95" s="161" t="s">
        <v>168</v>
      </c>
      <c r="E95" s="161" t="s">
        <v>266</v>
      </c>
      <c r="F95" s="161">
        <v>1</v>
      </c>
      <c r="G95" s="161"/>
      <c r="H95" s="161"/>
      <c r="I95" s="161"/>
      <c r="J95" s="161"/>
      <c r="K95" s="161"/>
      <c r="L95" s="161"/>
      <c r="M95" s="161"/>
      <c r="N95" s="161" t="str">
        <f t="shared" si="1"/>
        <v>Additional potable water pumping capacity installed - Resilience - Allocation in full</v>
      </c>
      <c r="O95" s="161"/>
    </row>
    <row r="96" spans="1:15" s="160" customFormat="1" ht="14.45">
      <c r="A96" s="162" t="str">
        <f>'2. In full'!CR20</f>
        <v>B0006C_M_F</v>
      </c>
      <c r="B96" s="161"/>
      <c r="C96" s="161" t="str">
        <f xml:space="preserve"> '2. In full'!$C$20 &amp; " - " &amp; '2. In full'!$K$6 &amp; " - " &amp; '2. In full'!$B$1</f>
        <v>Additional potable water pumping capacity installed - Maintenance - Allocation in full</v>
      </c>
      <c r="D96" s="161" t="s">
        <v>168</v>
      </c>
      <c r="E96" s="161" t="s">
        <v>266</v>
      </c>
      <c r="F96" s="161">
        <v>1</v>
      </c>
      <c r="G96" s="161"/>
      <c r="H96" s="161"/>
      <c r="I96" s="161"/>
      <c r="J96" s="161"/>
      <c r="K96" s="161"/>
      <c r="L96" s="161"/>
      <c r="M96" s="161"/>
      <c r="N96" s="161" t="str">
        <f t="shared" si="1"/>
        <v>Additional potable water pumping capacity installed - Maintenance - Allocation in full</v>
      </c>
      <c r="O96" s="161"/>
    </row>
    <row r="97" spans="1:15" s="160" customFormat="1" ht="14.45">
      <c r="A97" s="162" t="str">
        <f>'2. In full'!CS20</f>
        <v>B0006C_WQ_F</v>
      </c>
      <c r="B97" s="161"/>
      <c r="C97" s="161" t="str">
        <f xml:space="preserve"> '2. In full'!$C$20 &amp; " - " &amp; '2. In full'!$L$6 &amp; " - " &amp; '2. In full'!$B$1</f>
        <v>Additional potable water pumping capacity installed - Water quality - Allocation in full</v>
      </c>
      <c r="D97" s="161" t="s">
        <v>168</v>
      </c>
      <c r="E97" s="161" t="s">
        <v>266</v>
      </c>
      <c r="F97" s="161">
        <v>1</v>
      </c>
      <c r="G97" s="161"/>
      <c r="H97" s="161"/>
      <c r="I97" s="161"/>
      <c r="J97" s="161"/>
      <c r="K97" s="161"/>
      <c r="L97" s="161"/>
      <c r="M97" s="161"/>
      <c r="N97" s="161" t="str">
        <f t="shared" si="1"/>
        <v>Additional potable water pumping capacity installed - Water quality - Allocation in full</v>
      </c>
      <c r="O97" s="161"/>
    </row>
    <row r="98" spans="1:15" s="160" customFormat="1" ht="14.45">
      <c r="A98" s="162" t="str">
        <f>'2. In full'!CM23</f>
        <v>S6020_NRI_P</v>
      </c>
      <c r="B98" s="161"/>
      <c r="C98" s="161" t="str">
        <f xml:space="preserve"> '2. In full'!$C$23 &amp; " - " &amp; '2. In full'!$F$6 &amp; " (" &amp; '2. In full'!$F$7 &amp; ") - " &amp; '2. In full'!$B$1</f>
        <v>New pumping stations built on sewerage network - Network reinforcement (Incumbent) - Allocation in full</v>
      </c>
      <c r="D98" s="161" t="s">
        <v>153</v>
      </c>
      <c r="E98" s="161" t="s">
        <v>266</v>
      </c>
      <c r="F98" s="161">
        <v>1</v>
      </c>
      <c r="G98" s="161"/>
      <c r="H98" s="161"/>
      <c r="I98" s="161"/>
      <c r="J98" s="161"/>
      <c r="K98" s="161"/>
      <c r="L98" s="161"/>
      <c r="M98" s="161"/>
      <c r="N98" s="161" t="str">
        <f t="shared" si="1"/>
        <v>New pumping stations built on sewerage network - Network reinforcement (Incumbent) - Allocation in full</v>
      </c>
      <c r="O98" s="161"/>
    </row>
    <row r="99" spans="1:15" s="160" customFormat="1" ht="14.45">
      <c r="A99" s="162" t="str">
        <f>'2. In full'!CN23</f>
        <v>S6020_NRSL_P</v>
      </c>
      <c r="B99" s="161"/>
      <c r="C99" s="161" t="str">
        <f xml:space="preserve"> '2. In full'!$C$23 &amp; " - " &amp; '2. In full'!$F$6 &amp; " (" &amp; '2. In full'!$G$7 &amp; ") - " &amp; '2. In full'!$B$1</f>
        <v>New pumping stations built on sewerage network - Network reinforcement (Self-lay adoptions) - Allocation in full</v>
      </c>
      <c r="D99" s="161" t="s">
        <v>153</v>
      </c>
      <c r="E99" s="161" t="s">
        <v>266</v>
      </c>
      <c r="F99" s="161">
        <v>1</v>
      </c>
      <c r="G99" s="161"/>
      <c r="H99" s="161"/>
      <c r="I99" s="161"/>
      <c r="J99" s="161"/>
      <c r="K99" s="161"/>
      <c r="L99" s="161"/>
      <c r="M99" s="161"/>
      <c r="N99" s="161" t="str">
        <f t="shared" si="1"/>
        <v>New pumping stations built on sewerage network - Network reinforcement (Self-lay adoptions) - Allocation in full</v>
      </c>
      <c r="O99" s="161"/>
    </row>
    <row r="100" spans="1:15" s="160" customFormat="1" ht="14.45">
      <c r="A100" s="162" t="str">
        <f>'2. In full'!CQ23</f>
        <v>S6020_R_P</v>
      </c>
      <c r="B100" s="161"/>
      <c r="C100" s="161" t="str">
        <f xml:space="preserve"> '2. In full'!$C$23 &amp; " - " &amp; '2. In full'!$J$6 &amp; " - " &amp; '2. In full'!$B$1</f>
        <v>New pumping stations built on sewerage network - Resilience - Allocation in full</v>
      </c>
      <c r="D100" s="161" t="s">
        <v>153</v>
      </c>
      <c r="E100" s="161" t="s">
        <v>266</v>
      </c>
      <c r="F100" s="161">
        <v>1</v>
      </c>
      <c r="G100" s="161"/>
      <c r="H100" s="161"/>
      <c r="I100" s="161"/>
      <c r="J100" s="161"/>
      <c r="K100" s="161"/>
      <c r="L100" s="161"/>
      <c r="M100" s="161"/>
      <c r="N100" s="161" t="str">
        <f t="shared" si="1"/>
        <v>New pumping stations built on sewerage network - Resilience - Allocation in full</v>
      </c>
      <c r="O100" s="161"/>
    </row>
    <row r="101" spans="1:15" s="160" customFormat="1" ht="14.45">
      <c r="A101" s="162" t="str">
        <f>'2. In full'!CR23</f>
        <v>S6020_M_P</v>
      </c>
      <c r="B101" s="161"/>
      <c r="C101" s="161" t="str">
        <f xml:space="preserve"> '2. In full'!$C$23 &amp; " - " &amp; '2. In full'!$K$6 &amp; " - " &amp; '2. In full'!$B$1</f>
        <v>New pumping stations built on sewerage network - Maintenance - Allocation in full</v>
      </c>
      <c r="D101" s="161" t="s">
        <v>153</v>
      </c>
      <c r="E101" s="161" t="s">
        <v>266</v>
      </c>
      <c r="F101" s="161">
        <v>1</v>
      </c>
      <c r="G101" s="161"/>
      <c r="H101" s="161"/>
      <c r="I101" s="161"/>
      <c r="J101" s="161"/>
      <c r="K101" s="161"/>
      <c r="L101" s="161"/>
      <c r="M101" s="161"/>
      <c r="N101" s="161" t="str">
        <f t="shared" si="1"/>
        <v>New pumping stations built on sewerage network - Maintenance - Allocation in full</v>
      </c>
      <c r="O101" s="161"/>
    </row>
    <row r="102" spans="1:15" s="160" customFormat="1" ht="14.45">
      <c r="A102" s="162" t="str">
        <f>'2. In full'!CM24</f>
        <v>S6021_NRI_P</v>
      </c>
      <c r="B102" s="161"/>
      <c r="C102" s="161" t="str">
        <f xml:space="preserve"> '2. In full'!$C$24 &amp; " - " &amp; '2. In full'!$F$6 &amp; " (" &amp; '2. In full'!$F$7 &amp; ") - " &amp; '2. In full'!$B$1</f>
        <v>Existing stations upsized on sewerage network - Network reinforcement (Incumbent) - Allocation in full</v>
      </c>
      <c r="D102" s="161" t="s">
        <v>153</v>
      </c>
      <c r="E102" s="161" t="s">
        <v>266</v>
      </c>
      <c r="F102" s="161">
        <v>1</v>
      </c>
      <c r="G102" s="161"/>
      <c r="H102" s="161"/>
      <c r="I102" s="161"/>
      <c r="J102" s="161"/>
      <c r="K102" s="161"/>
      <c r="L102" s="161"/>
      <c r="M102" s="161"/>
      <c r="N102" s="161" t="str">
        <f t="shared" si="1"/>
        <v>Existing stations upsized on sewerage network - Network reinforcement (Incumbent) - Allocation in full</v>
      </c>
      <c r="O102" s="161"/>
    </row>
    <row r="103" spans="1:15" s="160" customFormat="1" ht="14.45">
      <c r="A103" s="162" t="str">
        <f>'2. In full'!CN24</f>
        <v>S6021_NRSL_P</v>
      </c>
      <c r="B103" s="161"/>
      <c r="C103" s="161" t="str">
        <f xml:space="preserve"> '2. In full'!$C$24 &amp; " - " &amp; '2. In full'!$F$6 &amp; " (" &amp; '2. In full'!$G$7 &amp; ") - " &amp; '2. In full'!$B$1</f>
        <v>Existing stations upsized on sewerage network - Network reinforcement (Self-lay adoptions) - Allocation in full</v>
      </c>
      <c r="D103" s="161" t="s">
        <v>153</v>
      </c>
      <c r="E103" s="161" t="s">
        <v>266</v>
      </c>
      <c r="F103" s="161">
        <v>1</v>
      </c>
      <c r="G103" s="161"/>
      <c r="H103" s="161"/>
      <c r="I103" s="161"/>
      <c r="J103" s="161"/>
      <c r="K103" s="161"/>
      <c r="L103" s="161"/>
      <c r="M103" s="161"/>
      <c r="N103" s="161" t="str">
        <f t="shared" si="1"/>
        <v>Existing stations upsized on sewerage network - Network reinforcement (Self-lay adoptions) - Allocation in full</v>
      </c>
      <c r="O103" s="161"/>
    </row>
    <row r="104" spans="1:15" s="160" customFormat="1" ht="14.45">
      <c r="A104" s="162" t="str">
        <f>'2. In full'!CQ24</f>
        <v>S6021_R_P</v>
      </c>
      <c r="B104" s="161"/>
      <c r="C104" s="161" t="str">
        <f xml:space="preserve"> '2. In full'!$C$24 &amp; " - " &amp; '2. In full'!$J$6 &amp; " - " &amp; '2. In full'!$B$1</f>
        <v>Existing stations upsized on sewerage network - Resilience - Allocation in full</v>
      </c>
      <c r="D104" s="161" t="s">
        <v>153</v>
      </c>
      <c r="E104" s="161" t="s">
        <v>266</v>
      </c>
      <c r="F104" s="161">
        <v>1</v>
      </c>
      <c r="G104" s="161"/>
      <c r="H104" s="161"/>
      <c r="I104" s="161"/>
      <c r="J104" s="161"/>
      <c r="K104" s="161"/>
      <c r="L104" s="161"/>
      <c r="M104" s="161"/>
      <c r="N104" s="161" t="str">
        <f t="shared" si="1"/>
        <v>Existing stations upsized on sewerage network - Resilience - Allocation in full</v>
      </c>
      <c r="O104" s="161"/>
    </row>
    <row r="105" spans="1:15" s="160" customFormat="1" ht="14.45">
      <c r="A105" s="162" t="str">
        <f>'2. In full'!CR24</f>
        <v>S6021_M_P</v>
      </c>
      <c r="B105" s="161"/>
      <c r="C105" s="161" t="str">
        <f xml:space="preserve"> '2. In full'!$C$24 &amp; " - " &amp; '2. In full'!$K$6 &amp; " - " &amp; '2. In full'!$B$1</f>
        <v>Existing stations upsized on sewerage network - Maintenance - Allocation in full</v>
      </c>
      <c r="D105" s="161" t="s">
        <v>153</v>
      </c>
      <c r="E105" s="161" t="s">
        <v>266</v>
      </c>
      <c r="F105" s="161">
        <v>1</v>
      </c>
      <c r="G105" s="161"/>
      <c r="H105" s="161"/>
      <c r="I105" s="161"/>
      <c r="J105" s="161"/>
      <c r="K105" s="161"/>
      <c r="L105" s="161"/>
      <c r="M105" s="161"/>
      <c r="N105" s="161" t="str">
        <f t="shared" si="1"/>
        <v>Existing stations upsized on sewerage network - Maintenance - Allocation in full</v>
      </c>
      <c r="O105" s="161"/>
    </row>
    <row r="106" spans="1:15" s="160" customFormat="1" ht="14.45">
      <c r="A106" s="162" t="str">
        <f>'2. In full'!CM25</f>
        <v>S4028_NRI_P</v>
      </c>
      <c r="B106" s="161"/>
      <c r="C106" s="161" t="str">
        <f xml:space="preserve"> '2. In full'!$C$25 &amp; " - " &amp; '2. In full'!$F$6 &amp; " (" &amp; '2. In full'!$F$7 &amp; ") - " &amp; '2. In full'!$B$1</f>
        <v>New pumping capacity installed on sewerage network - Network reinforcement (Incumbent) - Allocation in full</v>
      </c>
      <c r="D106" s="161" t="s">
        <v>168</v>
      </c>
      <c r="E106" s="161" t="s">
        <v>266</v>
      </c>
      <c r="F106" s="161">
        <v>1</v>
      </c>
      <c r="G106" s="161"/>
      <c r="H106" s="161"/>
      <c r="I106" s="161"/>
      <c r="J106" s="161"/>
      <c r="K106" s="161"/>
      <c r="L106" s="161"/>
      <c r="M106" s="161"/>
      <c r="N106" s="161" t="str">
        <f t="shared" si="1"/>
        <v>New pumping capacity installed on sewerage network - Network reinforcement (Incumbent) - Allocation in full</v>
      </c>
      <c r="O106" s="161"/>
    </row>
    <row r="107" spans="1:15" s="160" customFormat="1" ht="14.45">
      <c r="A107" s="162" t="str">
        <f>'2. In full'!CN25</f>
        <v>S4028_NRSL_P</v>
      </c>
      <c r="B107" s="161"/>
      <c r="C107" s="161" t="str">
        <f xml:space="preserve"> '2. In full'!$C$25 &amp; " - " &amp; '2. In full'!$F$6 &amp; " (" &amp; '2. In full'!$G$7 &amp; ") - " &amp; '2. In full'!$B$1</f>
        <v>New pumping capacity installed on sewerage network - Network reinforcement (Self-lay adoptions) - Allocation in full</v>
      </c>
      <c r="D107" s="161" t="s">
        <v>168</v>
      </c>
      <c r="E107" s="161" t="s">
        <v>266</v>
      </c>
      <c r="F107" s="161">
        <v>1</v>
      </c>
      <c r="G107" s="161"/>
      <c r="H107" s="161"/>
      <c r="I107" s="161"/>
      <c r="J107" s="161"/>
      <c r="K107" s="161"/>
      <c r="L107" s="161"/>
      <c r="M107" s="161"/>
      <c r="N107" s="161" t="str">
        <f t="shared" si="1"/>
        <v>New pumping capacity installed on sewerage network - Network reinforcement (Self-lay adoptions) - Allocation in full</v>
      </c>
      <c r="O107" s="161"/>
    </row>
    <row r="108" spans="1:15" s="160" customFormat="1" ht="14.45">
      <c r="A108" s="162" t="str">
        <f>'2. In full'!CQ25</f>
        <v>S4028_R_P</v>
      </c>
      <c r="B108" s="161"/>
      <c r="C108" s="161" t="str">
        <f xml:space="preserve"> '2. In full'!$C$25 &amp; " - " &amp; '2. In full'!$J$6 &amp; " - " &amp; '2. In full'!$B$1</f>
        <v>New pumping capacity installed on sewerage network - Resilience - Allocation in full</v>
      </c>
      <c r="D108" s="161" t="s">
        <v>168</v>
      </c>
      <c r="E108" s="161" t="s">
        <v>266</v>
      </c>
      <c r="F108" s="161">
        <v>1</v>
      </c>
      <c r="G108" s="161"/>
      <c r="H108" s="161"/>
      <c r="I108" s="161"/>
      <c r="J108" s="161"/>
      <c r="K108" s="161"/>
      <c r="L108" s="161"/>
      <c r="M108" s="161"/>
      <c r="N108" s="161" t="str">
        <f t="shared" si="1"/>
        <v>New pumping capacity installed on sewerage network - Resilience - Allocation in full</v>
      </c>
      <c r="O108" s="161"/>
    </row>
    <row r="109" spans="1:15" s="160" customFormat="1" ht="14.45">
      <c r="A109" s="162" t="str">
        <f>'2. In full'!CR25</f>
        <v>S4028_M_P</v>
      </c>
      <c r="B109" s="161"/>
      <c r="C109" s="161" t="str">
        <f xml:space="preserve"> '2. In full'!$C$25 &amp; " - " &amp; '2. In full'!$K$6 &amp; " - " &amp; '2. In full'!$B$1</f>
        <v>New pumping capacity installed on sewerage network - Maintenance - Allocation in full</v>
      </c>
      <c r="D109" s="161" t="s">
        <v>168</v>
      </c>
      <c r="E109" s="161" t="s">
        <v>266</v>
      </c>
      <c r="F109" s="161">
        <v>1</v>
      </c>
      <c r="G109" s="161"/>
      <c r="H109" s="161"/>
      <c r="I109" s="161"/>
      <c r="J109" s="161"/>
      <c r="K109" s="161"/>
      <c r="L109" s="161"/>
      <c r="M109" s="161"/>
      <c r="N109" s="161" t="str">
        <f t="shared" si="1"/>
        <v>New pumping capacity installed on sewerage network - Maintenance - Allocation in full</v>
      </c>
      <c r="O109" s="16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79131-683E-4A87-98A7-19910FFE36F1}">
  <dimension ref="A1:O109"/>
  <sheetViews>
    <sheetView zoomScale="80" zoomScaleNormal="80" workbookViewId="0"/>
  </sheetViews>
  <sheetFormatPr defaultRowHeight="13.15"/>
  <cols>
    <col min="1" max="1" width="15.28515625" bestFit="1" customWidth="1"/>
    <col min="3" max="3" width="100.85546875" bestFit="1" customWidth="1"/>
    <col min="6" max="6" width="6" customWidth="1"/>
    <col min="7" max="7" width="10.140625" bestFit="1" customWidth="1"/>
    <col min="14" max="14" width="100.85546875" bestFit="1" customWidth="1"/>
  </cols>
  <sheetData>
    <row r="1" spans="1:15" s="160" customFormat="1" ht="14.45">
      <c r="A1" s="159" t="s">
        <v>253</v>
      </c>
      <c r="B1" s="159" t="s">
        <v>254</v>
      </c>
      <c r="C1" s="159" t="s">
        <v>255</v>
      </c>
      <c r="D1" s="159" t="s">
        <v>256</v>
      </c>
      <c r="E1" s="159" t="s">
        <v>257</v>
      </c>
      <c r="F1" s="159" t="s">
        <v>93</v>
      </c>
      <c r="G1" s="159" t="s">
        <v>258</v>
      </c>
      <c r="H1" s="159" t="s">
        <v>259</v>
      </c>
      <c r="I1" s="159" t="s">
        <v>260</v>
      </c>
      <c r="J1" s="159" t="s">
        <v>261</v>
      </c>
      <c r="K1" s="159" t="s">
        <v>262</v>
      </c>
      <c r="L1" s="159" t="s">
        <v>263</v>
      </c>
      <c r="M1" s="159" t="s">
        <v>264</v>
      </c>
      <c r="N1" s="159" t="s">
        <v>197</v>
      </c>
      <c r="O1" s="159" t="s">
        <v>265</v>
      </c>
    </row>
    <row r="2" spans="1:15" s="160" customFormat="1" ht="14.45">
      <c r="A2" s="162" t="s">
        <v>122</v>
      </c>
      <c r="B2" s="161"/>
      <c r="C2" s="161" t="s">
        <v>267</v>
      </c>
      <c r="D2" s="161" t="s">
        <v>104</v>
      </c>
      <c r="E2" s="161" t="s">
        <v>266</v>
      </c>
      <c r="F2" s="161">
        <v>1</v>
      </c>
      <c r="G2" s="161"/>
      <c r="H2" s="161"/>
      <c r="I2" s="161"/>
      <c r="J2" s="161"/>
      <c r="K2" s="161"/>
      <c r="L2" s="161"/>
      <c r="M2" s="161"/>
      <c r="N2" s="161" t="s">
        <v>267</v>
      </c>
      <c r="O2" s="161"/>
    </row>
    <row r="3" spans="1:15" s="160" customFormat="1" ht="14.45">
      <c r="A3" s="162" t="s">
        <v>123</v>
      </c>
      <c r="B3" s="161"/>
      <c r="C3" s="161" t="s">
        <v>268</v>
      </c>
      <c r="D3" s="161" t="s">
        <v>104</v>
      </c>
      <c r="E3" s="161" t="s">
        <v>266</v>
      </c>
      <c r="F3" s="161">
        <v>1</v>
      </c>
      <c r="G3" s="161"/>
      <c r="H3" s="161"/>
      <c r="I3" s="161"/>
      <c r="J3" s="161"/>
      <c r="K3" s="161"/>
      <c r="L3" s="161"/>
      <c r="M3" s="161"/>
      <c r="N3" s="161" t="s">
        <v>268</v>
      </c>
      <c r="O3" s="161"/>
    </row>
    <row r="4" spans="1:15" s="160" customFormat="1" ht="14.45">
      <c r="A4" s="162" t="s">
        <v>124</v>
      </c>
      <c r="B4" s="161"/>
      <c r="C4" s="161" t="s">
        <v>269</v>
      </c>
      <c r="D4" s="161" t="s">
        <v>104</v>
      </c>
      <c r="E4" s="161" t="s">
        <v>266</v>
      </c>
      <c r="F4" s="161">
        <v>1</v>
      </c>
      <c r="G4" s="161"/>
      <c r="H4" s="161"/>
      <c r="I4" s="161"/>
      <c r="J4" s="161"/>
      <c r="K4" s="161"/>
      <c r="L4" s="161"/>
      <c r="M4" s="161"/>
      <c r="N4" s="161" t="s">
        <v>269</v>
      </c>
      <c r="O4" s="161"/>
    </row>
    <row r="5" spans="1:15" s="160" customFormat="1" ht="14.45">
      <c r="A5" s="162" t="s">
        <v>125</v>
      </c>
      <c r="B5" s="161"/>
      <c r="C5" s="161" t="s">
        <v>270</v>
      </c>
      <c r="D5" s="161" t="s">
        <v>104</v>
      </c>
      <c r="E5" s="161" t="s">
        <v>266</v>
      </c>
      <c r="F5" s="161">
        <v>1</v>
      </c>
      <c r="G5" s="161"/>
      <c r="H5" s="161"/>
      <c r="I5" s="161"/>
      <c r="J5" s="161"/>
      <c r="K5" s="161"/>
      <c r="L5" s="161"/>
      <c r="M5" s="161"/>
      <c r="N5" s="161" t="s">
        <v>270</v>
      </c>
      <c r="O5" s="161"/>
    </row>
    <row r="6" spans="1:15" s="160" customFormat="1" ht="14.45">
      <c r="A6" s="162" t="s">
        <v>126</v>
      </c>
      <c r="B6" s="161"/>
      <c r="C6" s="161" t="s">
        <v>271</v>
      </c>
      <c r="D6" s="161" t="s">
        <v>104</v>
      </c>
      <c r="E6" s="161" t="s">
        <v>266</v>
      </c>
      <c r="F6" s="161">
        <v>1</v>
      </c>
      <c r="G6" s="161"/>
      <c r="H6" s="161"/>
      <c r="I6" s="161"/>
      <c r="J6" s="161"/>
      <c r="K6" s="161"/>
      <c r="L6" s="161"/>
      <c r="M6" s="161"/>
      <c r="N6" s="161" t="s">
        <v>271</v>
      </c>
      <c r="O6" s="161"/>
    </row>
    <row r="7" spans="1:15" s="160" customFormat="1" ht="14.45">
      <c r="A7" s="162" t="s">
        <v>127</v>
      </c>
      <c r="B7" s="161"/>
      <c r="C7" s="161" t="s">
        <v>272</v>
      </c>
      <c r="D7" s="161" t="s">
        <v>104</v>
      </c>
      <c r="E7" s="161" t="s">
        <v>266</v>
      </c>
      <c r="F7" s="161">
        <v>1</v>
      </c>
      <c r="G7" s="161"/>
      <c r="H7" s="161"/>
      <c r="I7" s="161"/>
      <c r="J7" s="161"/>
      <c r="K7" s="161"/>
      <c r="L7" s="161"/>
      <c r="M7" s="161"/>
      <c r="N7" s="161" t="s">
        <v>272</v>
      </c>
      <c r="O7" s="161"/>
    </row>
    <row r="8" spans="1:15" s="160" customFormat="1" ht="14.45">
      <c r="A8" s="162" t="s">
        <v>128</v>
      </c>
      <c r="B8" s="161"/>
      <c r="C8" s="161" t="s">
        <v>273</v>
      </c>
      <c r="D8" s="161" t="s">
        <v>104</v>
      </c>
      <c r="E8" s="161" t="s">
        <v>266</v>
      </c>
      <c r="F8" s="161">
        <v>1</v>
      </c>
      <c r="G8" s="161"/>
      <c r="H8" s="161"/>
      <c r="I8" s="161"/>
      <c r="J8" s="161"/>
      <c r="K8" s="161"/>
      <c r="L8" s="161"/>
      <c r="M8" s="161"/>
      <c r="N8" s="161" t="s">
        <v>273</v>
      </c>
      <c r="O8" s="161"/>
    </row>
    <row r="9" spans="1:15" s="160" customFormat="1" ht="14.45">
      <c r="A9" s="161" t="s">
        <v>129</v>
      </c>
      <c r="B9" s="161"/>
      <c r="C9" s="161" t="s">
        <v>274</v>
      </c>
      <c r="D9" s="161" t="s">
        <v>104</v>
      </c>
      <c r="E9" s="161" t="s">
        <v>266</v>
      </c>
      <c r="F9" s="161">
        <v>1</v>
      </c>
      <c r="G9" s="161"/>
      <c r="H9" s="161"/>
      <c r="I9" s="161"/>
      <c r="J9" s="161"/>
      <c r="K9" s="161"/>
      <c r="L9" s="161"/>
      <c r="M9" s="161"/>
      <c r="N9" s="161" t="s">
        <v>274</v>
      </c>
      <c r="O9" s="161"/>
    </row>
    <row r="10" spans="1:15" s="160" customFormat="1" ht="14.45">
      <c r="A10" s="162" t="s">
        <v>130</v>
      </c>
      <c r="B10" s="161"/>
      <c r="C10" s="161" t="s">
        <v>275</v>
      </c>
      <c r="D10" s="161" t="s">
        <v>104</v>
      </c>
      <c r="E10" s="161" t="s">
        <v>266</v>
      </c>
      <c r="F10" s="161">
        <v>1</v>
      </c>
      <c r="G10" s="161"/>
      <c r="H10" s="161"/>
      <c r="I10" s="161"/>
      <c r="J10" s="161"/>
      <c r="K10" s="161"/>
      <c r="L10" s="161"/>
      <c r="M10" s="161"/>
      <c r="N10" s="161" t="s">
        <v>275</v>
      </c>
      <c r="O10" s="161"/>
    </row>
    <row r="11" spans="1:15" s="160" customFormat="1" ht="14.45">
      <c r="A11" s="162" t="s">
        <v>131</v>
      </c>
      <c r="B11" s="161"/>
      <c r="C11" s="161" t="s">
        <v>276</v>
      </c>
      <c r="D11" s="161" t="s">
        <v>104</v>
      </c>
      <c r="E11" s="161" t="s">
        <v>266</v>
      </c>
      <c r="F11" s="161">
        <v>1</v>
      </c>
      <c r="G11" s="161"/>
      <c r="H11" s="161"/>
      <c r="I11" s="161"/>
      <c r="J11" s="161"/>
      <c r="K11" s="161"/>
      <c r="L11" s="161"/>
      <c r="M11" s="161"/>
      <c r="N11" s="161" t="s">
        <v>276</v>
      </c>
      <c r="O11" s="161"/>
    </row>
    <row r="12" spans="1:15" s="160" customFormat="1" ht="14.45">
      <c r="A12" s="162" t="s">
        <v>132</v>
      </c>
      <c r="B12" s="161"/>
      <c r="C12" s="161" t="s">
        <v>277</v>
      </c>
      <c r="D12" s="161" t="s">
        <v>104</v>
      </c>
      <c r="E12" s="161" t="s">
        <v>266</v>
      </c>
      <c r="F12" s="161">
        <v>1</v>
      </c>
      <c r="G12" s="161"/>
      <c r="H12" s="161"/>
      <c r="I12" s="161"/>
      <c r="J12" s="161"/>
      <c r="K12" s="161"/>
      <c r="L12" s="161"/>
      <c r="M12" s="161"/>
      <c r="N12" s="161" t="s">
        <v>277</v>
      </c>
      <c r="O12" s="161"/>
    </row>
    <row r="13" spans="1:15" s="160" customFormat="1" ht="14.45">
      <c r="A13" s="162" t="s">
        <v>133</v>
      </c>
      <c r="B13" s="161"/>
      <c r="C13" s="161" t="s">
        <v>278</v>
      </c>
      <c r="D13" s="161" t="s">
        <v>104</v>
      </c>
      <c r="E13" s="161" t="s">
        <v>266</v>
      </c>
      <c r="F13" s="161">
        <v>1</v>
      </c>
      <c r="G13" s="161"/>
      <c r="H13" s="161"/>
      <c r="I13" s="161"/>
      <c r="J13" s="161"/>
      <c r="K13" s="161"/>
      <c r="L13" s="161"/>
      <c r="M13" s="161"/>
      <c r="N13" s="161" t="s">
        <v>278</v>
      </c>
      <c r="O13" s="161"/>
    </row>
    <row r="14" spans="1:15" s="160" customFormat="1" ht="14.45">
      <c r="A14" s="162" t="s">
        <v>134</v>
      </c>
      <c r="B14" s="161"/>
      <c r="C14" s="161" t="s">
        <v>279</v>
      </c>
      <c r="D14" s="161" t="s">
        <v>104</v>
      </c>
      <c r="E14" s="161" t="s">
        <v>266</v>
      </c>
      <c r="F14" s="161">
        <v>1</v>
      </c>
      <c r="G14" s="161"/>
      <c r="H14" s="161"/>
      <c r="I14" s="161"/>
      <c r="J14" s="161"/>
      <c r="K14" s="161"/>
      <c r="L14" s="161"/>
      <c r="M14" s="161"/>
      <c r="N14" s="161" t="s">
        <v>279</v>
      </c>
      <c r="O14" s="161"/>
    </row>
    <row r="15" spans="1:15" s="160" customFormat="1" ht="14.45">
      <c r="A15" s="161" t="s">
        <v>135</v>
      </c>
      <c r="B15" s="161"/>
      <c r="C15" s="161" t="s">
        <v>280</v>
      </c>
      <c r="D15" s="161" t="s">
        <v>104</v>
      </c>
      <c r="E15" s="161" t="s">
        <v>266</v>
      </c>
      <c r="F15" s="161">
        <v>1</v>
      </c>
      <c r="G15" s="161"/>
      <c r="H15" s="161"/>
      <c r="I15" s="161"/>
      <c r="J15" s="161"/>
      <c r="K15" s="161"/>
      <c r="L15" s="161"/>
      <c r="M15" s="161"/>
      <c r="N15" s="161" t="s">
        <v>280</v>
      </c>
      <c r="O15" s="161"/>
    </row>
    <row r="16" spans="1:15" s="160" customFormat="1" ht="14.45">
      <c r="A16" s="162" t="s">
        <v>138</v>
      </c>
      <c r="B16" s="161"/>
      <c r="C16" s="161" t="s">
        <v>281</v>
      </c>
      <c r="D16" s="161" t="s">
        <v>104</v>
      </c>
      <c r="E16" s="161" t="s">
        <v>266</v>
      </c>
      <c r="F16" s="161">
        <v>1</v>
      </c>
      <c r="G16" s="161"/>
      <c r="H16" s="161"/>
      <c r="I16" s="161"/>
      <c r="J16" s="161"/>
      <c r="K16" s="161"/>
      <c r="L16" s="161"/>
      <c r="M16" s="161"/>
      <c r="N16" s="161" t="s">
        <v>281</v>
      </c>
      <c r="O16" s="161"/>
    </row>
    <row r="17" spans="1:15" s="160" customFormat="1" ht="14.45">
      <c r="A17" s="162" t="s">
        <v>139</v>
      </c>
      <c r="B17" s="161"/>
      <c r="C17" s="161" t="s">
        <v>282</v>
      </c>
      <c r="D17" s="161" t="s">
        <v>104</v>
      </c>
      <c r="E17" s="161" t="s">
        <v>266</v>
      </c>
      <c r="F17" s="161">
        <v>1</v>
      </c>
      <c r="G17" s="161"/>
      <c r="H17" s="161"/>
      <c r="I17" s="161"/>
      <c r="J17" s="161"/>
      <c r="K17" s="161"/>
      <c r="L17" s="161"/>
      <c r="M17" s="161"/>
      <c r="N17" s="161" t="s">
        <v>282</v>
      </c>
      <c r="O17" s="161"/>
    </row>
    <row r="18" spans="1:15" s="160" customFormat="1" ht="14.45">
      <c r="A18" s="162" t="s">
        <v>140</v>
      </c>
      <c r="B18" s="161"/>
      <c r="C18" s="161" t="s">
        <v>283</v>
      </c>
      <c r="D18" s="161" t="s">
        <v>104</v>
      </c>
      <c r="E18" s="161" t="s">
        <v>266</v>
      </c>
      <c r="F18" s="161">
        <v>1</v>
      </c>
      <c r="G18" s="161"/>
      <c r="H18" s="161"/>
      <c r="I18" s="161"/>
      <c r="J18" s="161"/>
      <c r="K18" s="161"/>
      <c r="L18" s="161"/>
      <c r="M18" s="161"/>
      <c r="N18" s="161" t="s">
        <v>283</v>
      </c>
      <c r="O18" s="161"/>
    </row>
    <row r="19" spans="1:15" s="160" customFormat="1" ht="14.45">
      <c r="A19" s="162" t="s">
        <v>141</v>
      </c>
      <c r="B19" s="161"/>
      <c r="C19" s="161" t="s">
        <v>284</v>
      </c>
      <c r="D19" s="161" t="s">
        <v>104</v>
      </c>
      <c r="E19" s="161" t="s">
        <v>266</v>
      </c>
      <c r="F19" s="161">
        <v>1</v>
      </c>
      <c r="G19" s="161"/>
      <c r="H19" s="161"/>
      <c r="I19" s="161"/>
      <c r="J19" s="161"/>
      <c r="K19" s="161"/>
      <c r="L19" s="161"/>
      <c r="M19" s="161"/>
      <c r="N19" s="161" t="s">
        <v>284</v>
      </c>
      <c r="O19" s="161"/>
    </row>
    <row r="20" spans="1:15" s="160" customFormat="1" ht="14.45">
      <c r="A20" s="162" t="s">
        <v>142</v>
      </c>
      <c r="B20" s="161"/>
      <c r="C20" s="161" t="s">
        <v>285</v>
      </c>
      <c r="D20" s="161" t="s">
        <v>104</v>
      </c>
      <c r="E20" s="161" t="s">
        <v>266</v>
      </c>
      <c r="F20" s="161">
        <v>1</v>
      </c>
      <c r="G20" s="161"/>
      <c r="H20" s="161"/>
      <c r="I20" s="161"/>
      <c r="J20" s="161"/>
      <c r="K20" s="161"/>
      <c r="L20" s="161"/>
      <c r="M20" s="161"/>
      <c r="N20" s="161" t="s">
        <v>285</v>
      </c>
      <c r="O20" s="161"/>
    </row>
    <row r="21" spans="1:15" s="160" customFormat="1" ht="14.45">
      <c r="A21" s="162" t="s">
        <v>143</v>
      </c>
      <c r="B21" s="161"/>
      <c r="C21" s="161" t="s">
        <v>286</v>
      </c>
      <c r="D21" s="161" t="s">
        <v>104</v>
      </c>
      <c r="E21" s="161" t="s">
        <v>266</v>
      </c>
      <c r="F21" s="161">
        <v>1</v>
      </c>
      <c r="G21" s="161"/>
      <c r="H21" s="161"/>
      <c r="I21" s="161"/>
      <c r="J21" s="161"/>
      <c r="K21" s="161"/>
      <c r="L21" s="161"/>
      <c r="M21" s="161"/>
      <c r="N21" s="161" t="s">
        <v>286</v>
      </c>
      <c r="O21" s="161"/>
    </row>
    <row r="22" spans="1:15" s="160" customFormat="1" ht="14.45">
      <c r="A22" s="161" t="s">
        <v>144</v>
      </c>
      <c r="B22" s="161"/>
      <c r="C22" s="161" t="s">
        <v>287</v>
      </c>
      <c r="D22" s="161" t="s">
        <v>104</v>
      </c>
      <c r="E22" s="161" t="s">
        <v>266</v>
      </c>
      <c r="F22" s="161">
        <v>1</v>
      </c>
      <c r="G22" s="161"/>
      <c r="H22" s="161"/>
      <c r="I22" s="161"/>
      <c r="J22" s="161"/>
      <c r="K22" s="161"/>
      <c r="L22" s="161"/>
      <c r="M22" s="161"/>
      <c r="N22" s="161" t="s">
        <v>287</v>
      </c>
      <c r="O22" s="161"/>
    </row>
    <row r="23" spans="1:15" s="160" customFormat="1" ht="14.45">
      <c r="A23" s="162" t="s">
        <v>146</v>
      </c>
      <c r="B23" s="161"/>
      <c r="C23" s="161" t="s">
        <v>288</v>
      </c>
      <c r="D23" s="161" t="s">
        <v>104</v>
      </c>
      <c r="E23" s="161" t="s">
        <v>266</v>
      </c>
      <c r="F23" s="161">
        <v>1</v>
      </c>
      <c r="G23" s="161"/>
      <c r="H23" s="161"/>
      <c r="I23" s="161"/>
      <c r="J23" s="161"/>
      <c r="K23" s="161"/>
      <c r="L23" s="161"/>
      <c r="M23" s="161"/>
      <c r="N23" s="161" t="s">
        <v>288</v>
      </c>
      <c r="O23" s="161"/>
    </row>
    <row r="24" spans="1:15" s="160" customFormat="1" ht="14.45">
      <c r="A24" s="162" t="s">
        <v>147</v>
      </c>
      <c r="B24" s="161"/>
      <c r="C24" s="161" t="s">
        <v>289</v>
      </c>
      <c r="D24" s="161" t="s">
        <v>104</v>
      </c>
      <c r="E24" s="161" t="s">
        <v>266</v>
      </c>
      <c r="F24" s="161">
        <v>1</v>
      </c>
      <c r="G24" s="161"/>
      <c r="H24" s="161"/>
      <c r="I24" s="161"/>
      <c r="J24" s="161"/>
      <c r="K24" s="161"/>
      <c r="L24" s="161"/>
      <c r="M24" s="161"/>
      <c r="N24" s="161" t="s">
        <v>289</v>
      </c>
      <c r="O24" s="161"/>
    </row>
    <row r="25" spans="1:15" s="160" customFormat="1" ht="14.45">
      <c r="A25" s="162" t="s">
        <v>148</v>
      </c>
      <c r="B25" s="161"/>
      <c r="C25" s="161" t="s">
        <v>290</v>
      </c>
      <c r="D25" s="161" t="s">
        <v>104</v>
      </c>
      <c r="E25" s="161" t="s">
        <v>266</v>
      </c>
      <c r="F25" s="161">
        <v>1</v>
      </c>
      <c r="G25" s="161"/>
      <c r="H25" s="161"/>
      <c r="I25" s="161"/>
      <c r="J25" s="161"/>
      <c r="K25" s="161"/>
      <c r="L25" s="161"/>
      <c r="M25" s="161"/>
      <c r="N25" s="161" t="s">
        <v>290</v>
      </c>
      <c r="O25" s="161"/>
    </row>
    <row r="26" spans="1:15" s="160" customFormat="1" ht="14.45">
      <c r="A26" s="162" t="s">
        <v>149</v>
      </c>
      <c r="B26" s="161"/>
      <c r="C26" s="161" t="s">
        <v>291</v>
      </c>
      <c r="D26" s="161" t="s">
        <v>104</v>
      </c>
      <c r="E26" s="161" t="s">
        <v>266</v>
      </c>
      <c r="F26" s="161">
        <v>1</v>
      </c>
      <c r="G26" s="161"/>
      <c r="H26" s="161"/>
      <c r="I26" s="161"/>
      <c r="J26" s="161"/>
      <c r="K26" s="161"/>
      <c r="L26" s="161"/>
      <c r="M26" s="161"/>
      <c r="N26" s="161" t="s">
        <v>291</v>
      </c>
      <c r="O26" s="161"/>
    </row>
    <row r="27" spans="1:15" s="160" customFormat="1" ht="14.45">
      <c r="A27" s="161" t="s">
        <v>150</v>
      </c>
      <c r="B27" s="161"/>
      <c r="C27" s="161" t="s">
        <v>292</v>
      </c>
      <c r="D27" s="161" t="s">
        <v>104</v>
      </c>
      <c r="E27" s="161" t="s">
        <v>266</v>
      </c>
      <c r="F27" s="161">
        <v>1</v>
      </c>
      <c r="G27" s="161"/>
      <c r="H27" s="161"/>
      <c r="I27" s="161"/>
      <c r="J27" s="161"/>
      <c r="K27" s="161"/>
      <c r="L27" s="161"/>
      <c r="M27" s="161"/>
      <c r="N27" s="161" t="s">
        <v>292</v>
      </c>
      <c r="O27" s="161"/>
    </row>
    <row r="28" spans="1:15" s="160" customFormat="1" ht="14.45">
      <c r="A28" s="162" t="s">
        <v>154</v>
      </c>
      <c r="B28" s="161"/>
      <c r="C28" s="161" t="s">
        <v>293</v>
      </c>
      <c r="D28" s="161" t="s">
        <v>153</v>
      </c>
      <c r="E28" s="161" t="s">
        <v>266</v>
      </c>
      <c r="F28" s="161">
        <v>1</v>
      </c>
      <c r="G28" s="161"/>
      <c r="H28" s="161"/>
      <c r="I28" s="161"/>
      <c r="J28" s="161"/>
      <c r="K28" s="161"/>
      <c r="L28" s="161"/>
      <c r="M28" s="161"/>
      <c r="N28" s="161" t="s">
        <v>293</v>
      </c>
      <c r="O28" s="161"/>
    </row>
    <row r="29" spans="1:15" s="160" customFormat="1" ht="14.45">
      <c r="A29" s="162" t="s">
        <v>155</v>
      </c>
      <c r="B29" s="161"/>
      <c r="C29" s="161" t="s">
        <v>294</v>
      </c>
      <c r="D29" s="161" t="s">
        <v>153</v>
      </c>
      <c r="E29" s="161" t="s">
        <v>266</v>
      </c>
      <c r="F29" s="161">
        <v>1</v>
      </c>
      <c r="G29" s="161"/>
      <c r="H29" s="161"/>
      <c r="I29" s="161"/>
      <c r="J29" s="161"/>
      <c r="K29" s="161"/>
      <c r="L29" s="161"/>
      <c r="M29" s="161"/>
      <c r="N29" s="161" t="s">
        <v>294</v>
      </c>
      <c r="O29" s="161"/>
    </row>
    <row r="30" spans="1:15" s="160" customFormat="1" ht="14.45">
      <c r="A30" s="162" t="s">
        <v>156</v>
      </c>
      <c r="B30" s="161"/>
      <c r="C30" s="161" t="s">
        <v>295</v>
      </c>
      <c r="D30" s="161" t="s">
        <v>153</v>
      </c>
      <c r="E30" s="161" t="s">
        <v>266</v>
      </c>
      <c r="F30" s="161">
        <v>1</v>
      </c>
      <c r="G30" s="161"/>
      <c r="H30" s="161"/>
      <c r="I30" s="161"/>
      <c r="J30" s="161"/>
      <c r="K30" s="161"/>
      <c r="L30" s="161"/>
      <c r="M30" s="161"/>
      <c r="N30" s="161" t="s">
        <v>295</v>
      </c>
      <c r="O30" s="161"/>
    </row>
    <row r="31" spans="1:15" s="160" customFormat="1" ht="14.45">
      <c r="A31" s="162" t="s">
        <v>157</v>
      </c>
      <c r="B31" s="161"/>
      <c r="C31" s="161" t="s">
        <v>296</v>
      </c>
      <c r="D31" s="161" t="s">
        <v>153</v>
      </c>
      <c r="E31" s="161" t="s">
        <v>266</v>
      </c>
      <c r="F31" s="161">
        <v>1</v>
      </c>
      <c r="G31" s="161"/>
      <c r="H31" s="161"/>
      <c r="I31" s="161"/>
      <c r="J31" s="161"/>
      <c r="K31" s="161"/>
      <c r="L31" s="161"/>
      <c r="M31" s="161"/>
      <c r="N31" s="161" t="s">
        <v>296</v>
      </c>
      <c r="O31" s="161"/>
    </row>
    <row r="32" spans="1:15" s="160" customFormat="1" ht="14.45">
      <c r="A32" s="162" t="s">
        <v>158</v>
      </c>
      <c r="B32" s="161"/>
      <c r="C32" s="161" t="s">
        <v>297</v>
      </c>
      <c r="D32" s="161" t="s">
        <v>153</v>
      </c>
      <c r="E32" s="161" t="s">
        <v>266</v>
      </c>
      <c r="F32" s="161">
        <v>1</v>
      </c>
      <c r="G32" s="161"/>
      <c r="H32" s="161"/>
      <c r="I32" s="161"/>
      <c r="J32" s="161"/>
      <c r="K32" s="161"/>
      <c r="L32" s="161"/>
      <c r="M32" s="161"/>
      <c r="N32" s="161" t="s">
        <v>297</v>
      </c>
      <c r="O32" s="161"/>
    </row>
    <row r="33" spans="1:15" s="160" customFormat="1" ht="14.45">
      <c r="A33" s="161" t="s">
        <v>159</v>
      </c>
      <c r="B33" s="161"/>
      <c r="C33" s="161" t="s">
        <v>298</v>
      </c>
      <c r="D33" s="161" t="s">
        <v>153</v>
      </c>
      <c r="E33" s="161" t="s">
        <v>266</v>
      </c>
      <c r="F33" s="161">
        <v>1</v>
      </c>
      <c r="G33" s="161"/>
      <c r="H33" s="161"/>
      <c r="I33" s="161"/>
      <c r="J33" s="161"/>
      <c r="K33" s="161"/>
      <c r="L33" s="161"/>
      <c r="M33" s="161"/>
      <c r="N33" s="161" t="s">
        <v>298</v>
      </c>
      <c r="O33" s="161"/>
    </row>
    <row r="34" spans="1:15" s="160" customFormat="1" ht="14.45">
      <c r="A34" s="162" t="s">
        <v>161</v>
      </c>
      <c r="B34" s="161"/>
      <c r="C34" s="161" t="s">
        <v>299</v>
      </c>
      <c r="D34" s="161" t="s">
        <v>153</v>
      </c>
      <c r="E34" s="161" t="s">
        <v>266</v>
      </c>
      <c r="F34" s="161">
        <v>1</v>
      </c>
      <c r="G34" s="161"/>
      <c r="H34" s="161"/>
      <c r="I34" s="161"/>
      <c r="J34" s="161"/>
      <c r="K34" s="161"/>
      <c r="L34" s="161"/>
      <c r="M34" s="161"/>
      <c r="N34" s="161" t="s">
        <v>299</v>
      </c>
      <c r="O34" s="161"/>
    </row>
    <row r="35" spans="1:15" s="160" customFormat="1" ht="14.45">
      <c r="A35" s="162" t="s">
        <v>162</v>
      </c>
      <c r="B35" s="161"/>
      <c r="C35" s="161" t="s">
        <v>300</v>
      </c>
      <c r="D35" s="161" t="s">
        <v>153</v>
      </c>
      <c r="E35" s="161" t="s">
        <v>266</v>
      </c>
      <c r="F35" s="161">
        <v>1</v>
      </c>
      <c r="G35" s="161"/>
      <c r="H35" s="161"/>
      <c r="I35" s="161"/>
      <c r="J35" s="161"/>
      <c r="K35" s="161"/>
      <c r="L35" s="161"/>
      <c r="M35" s="161"/>
      <c r="N35" s="161" t="s">
        <v>300</v>
      </c>
      <c r="O35" s="161"/>
    </row>
    <row r="36" spans="1:15" s="160" customFormat="1" ht="14.45">
      <c r="A36" s="162" t="s">
        <v>163</v>
      </c>
      <c r="B36" s="161"/>
      <c r="C36" s="161" t="s">
        <v>301</v>
      </c>
      <c r="D36" s="161" t="s">
        <v>153</v>
      </c>
      <c r="E36" s="161" t="s">
        <v>266</v>
      </c>
      <c r="F36" s="161">
        <v>1</v>
      </c>
      <c r="G36" s="161"/>
      <c r="H36" s="161"/>
      <c r="I36" s="161"/>
      <c r="J36" s="161"/>
      <c r="K36" s="161"/>
      <c r="L36" s="161"/>
      <c r="M36" s="161"/>
      <c r="N36" s="161" t="s">
        <v>301</v>
      </c>
      <c r="O36" s="161"/>
    </row>
    <row r="37" spans="1:15" s="160" customFormat="1" ht="14.45">
      <c r="A37" s="162" t="s">
        <v>164</v>
      </c>
      <c r="B37" s="161"/>
      <c r="C37" s="161" t="s">
        <v>302</v>
      </c>
      <c r="D37" s="161" t="s">
        <v>153</v>
      </c>
      <c r="E37" s="161" t="s">
        <v>266</v>
      </c>
      <c r="F37" s="161">
        <v>1</v>
      </c>
      <c r="G37" s="161"/>
      <c r="H37" s="161"/>
      <c r="I37" s="161"/>
      <c r="J37" s="161"/>
      <c r="K37" s="161"/>
      <c r="L37" s="161"/>
      <c r="M37" s="161"/>
      <c r="N37" s="161" t="s">
        <v>302</v>
      </c>
      <c r="O37" s="161"/>
    </row>
    <row r="38" spans="1:15" s="160" customFormat="1" ht="14.45">
      <c r="A38" s="162" t="s">
        <v>165</v>
      </c>
      <c r="B38" s="161"/>
      <c r="C38" s="161" t="s">
        <v>303</v>
      </c>
      <c r="D38" s="161" t="s">
        <v>153</v>
      </c>
      <c r="E38" s="161" t="s">
        <v>266</v>
      </c>
      <c r="F38" s="161">
        <v>1</v>
      </c>
      <c r="G38" s="161"/>
      <c r="H38" s="161"/>
      <c r="I38" s="161"/>
      <c r="J38" s="161"/>
      <c r="K38" s="161"/>
      <c r="L38" s="161"/>
      <c r="M38" s="161"/>
      <c r="N38" s="161" t="s">
        <v>303</v>
      </c>
      <c r="O38" s="161"/>
    </row>
    <row r="39" spans="1:15" s="160" customFormat="1" ht="14.45">
      <c r="A39" s="161" t="s">
        <v>166</v>
      </c>
      <c r="B39" s="161"/>
      <c r="C39" s="161" t="s">
        <v>304</v>
      </c>
      <c r="D39" s="161" t="s">
        <v>153</v>
      </c>
      <c r="E39" s="161" t="s">
        <v>266</v>
      </c>
      <c r="F39" s="161">
        <v>1</v>
      </c>
      <c r="G39" s="161"/>
      <c r="H39" s="161"/>
      <c r="I39" s="161"/>
      <c r="J39" s="161"/>
      <c r="K39" s="161"/>
      <c r="L39" s="161"/>
      <c r="M39" s="161"/>
      <c r="N39" s="161" t="s">
        <v>304</v>
      </c>
      <c r="O39" s="161"/>
    </row>
    <row r="40" spans="1:15" s="160" customFormat="1" ht="14.45">
      <c r="A40" s="162" t="s">
        <v>169</v>
      </c>
      <c r="B40" s="161"/>
      <c r="C40" s="161" t="s">
        <v>305</v>
      </c>
      <c r="D40" s="161" t="s">
        <v>168</v>
      </c>
      <c r="E40" s="161" t="s">
        <v>266</v>
      </c>
      <c r="F40" s="161">
        <v>1</v>
      </c>
      <c r="G40" s="161"/>
      <c r="H40" s="161"/>
      <c r="I40" s="161"/>
      <c r="J40" s="161"/>
      <c r="K40" s="161"/>
      <c r="L40" s="161"/>
      <c r="M40" s="161"/>
      <c r="N40" s="161" t="s">
        <v>305</v>
      </c>
      <c r="O40" s="161"/>
    </row>
    <row r="41" spans="1:15" s="160" customFormat="1" ht="14.45">
      <c r="A41" s="162" t="s">
        <v>170</v>
      </c>
      <c r="B41" s="161"/>
      <c r="C41" s="161" t="s">
        <v>306</v>
      </c>
      <c r="D41" s="161" t="s">
        <v>168</v>
      </c>
      <c r="E41" s="161" t="s">
        <v>266</v>
      </c>
      <c r="F41" s="161">
        <v>1</v>
      </c>
      <c r="G41" s="161"/>
      <c r="H41" s="161"/>
      <c r="I41" s="161"/>
      <c r="J41" s="161"/>
      <c r="K41" s="161"/>
      <c r="L41" s="161"/>
      <c r="M41" s="161"/>
      <c r="N41" s="161" t="s">
        <v>306</v>
      </c>
      <c r="O41" s="161"/>
    </row>
    <row r="42" spans="1:15" s="160" customFormat="1" ht="14.45">
      <c r="A42" s="162" t="s">
        <v>171</v>
      </c>
      <c r="B42" s="161"/>
      <c r="C42" s="161" t="s">
        <v>307</v>
      </c>
      <c r="D42" s="161" t="s">
        <v>168</v>
      </c>
      <c r="E42" s="161" t="s">
        <v>266</v>
      </c>
      <c r="F42" s="161">
        <v>1</v>
      </c>
      <c r="G42" s="161"/>
      <c r="H42" s="161"/>
      <c r="I42" s="161"/>
      <c r="J42" s="161"/>
      <c r="K42" s="161"/>
      <c r="L42" s="161"/>
      <c r="M42" s="161"/>
      <c r="N42" s="161" t="s">
        <v>307</v>
      </c>
      <c r="O42" s="161"/>
    </row>
    <row r="43" spans="1:15" s="160" customFormat="1" ht="14.45">
      <c r="A43" s="162" t="s">
        <v>172</v>
      </c>
      <c r="B43" s="161"/>
      <c r="C43" s="161" t="s">
        <v>308</v>
      </c>
      <c r="D43" s="161" t="s">
        <v>168</v>
      </c>
      <c r="E43" s="161" t="s">
        <v>266</v>
      </c>
      <c r="F43" s="161">
        <v>1</v>
      </c>
      <c r="G43" s="161"/>
      <c r="H43" s="161"/>
      <c r="I43" s="161"/>
      <c r="J43" s="161"/>
      <c r="K43" s="161"/>
      <c r="L43" s="161"/>
      <c r="M43" s="161"/>
      <c r="N43" s="161" t="s">
        <v>308</v>
      </c>
      <c r="O43" s="161"/>
    </row>
    <row r="44" spans="1:15" s="160" customFormat="1" ht="14.45">
      <c r="A44" s="162" t="s">
        <v>173</v>
      </c>
      <c r="B44" s="161"/>
      <c r="C44" s="161" t="s">
        <v>309</v>
      </c>
      <c r="D44" s="161" t="s">
        <v>168</v>
      </c>
      <c r="E44" s="161" t="s">
        <v>266</v>
      </c>
      <c r="F44" s="161">
        <v>1</v>
      </c>
      <c r="G44" s="161"/>
      <c r="H44" s="161"/>
      <c r="I44" s="161"/>
      <c r="J44" s="161"/>
      <c r="K44" s="161"/>
      <c r="L44" s="161"/>
      <c r="M44" s="161"/>
      <c r="N44" s="161" t="s">
        <v>309</v>
      </c>
      <c r="O44" s="161"/>
    </row>
    <row r="45" spans="1:15" s="160" customFormat="1" ht="14.45">
      <c r="A45" s="161" t="s">
        <v>174</v>
      </c>
      <c r="B45" s="161"/>
      <c r="C45" s="161" t="s">
        <v>310</v>
      </c>
      <c r="D45" s="161" t="s">
        <v>168</v>
      </c>
      <c r="E45" s="161" t="s">
        <v>266</v>
      </c>
      <c r="F45" s="161">
        <v>1</v>
      </c>
      <c r="G45" s="161"/>
      <c r="H45" s="161"/>
      <c r="I45" s="161"/>
      <c r="J45" s="161"/>
      <c r="K45" s="161"/>
      <c r="L45" s="161"/>
      <c r="M45" s="161"/>
      <c r="N45" s="161" t="s">
        <v>310</v>
      </c>
      <c r="O45" s="161"/>
    </row>
    <row r="46" spans="1:15" s="160" customFormat="1" ht="14.45">
      <c r="A46" s="162" t="s">
        <v>177</v>
      </c>
      <c r="B46" s="161"/>
      <c r="C46" s="161" t="s">
        <v>311</v>
      </c>
      <c r="D46" s="161" t="s">
        <v>153</v>
      </c>
      <c r="E46" s="161" t="s">
        <v>266</v>
      </c>
      <c r="F46" s="161">
        <v>1</v>
      </c>
      <c r="G46" s="161"/>
      <c r="H46" s="161"/>
      <c r="I46" s="161"/>
      <c r="J46" s="161"/>
      <c r="K46" s="161"/>
      <c r="L46" s="161"/>
      <c r="M46" s="161"/>
      <c r="N46" s="161" t="s">
        <v>311</v>
      </c>
      <c r="O46" s="161"/>
    </row>
    <row r="47" spans="1:15" s="160" customFormat="1" ht="14.45">
      <c r="A47" s="162" t="s">
        <v>178</v>
      </c>
      <c r="B47" s="161"/>
      <c r="C47" s="161" t="s">
        <v>312</v>
      </c>
      <c r="D47" s="161" t="s">
        <v>153</v>
      </c>
      <c r="E47" s="161" t="s">
        <v>266</v>
      </c>
      <c r="F47" s="161">
        <v>1</v>
      </c>
      <c r="G47" s="161"/>
      <c r="H47" s="161"/>
      <c r="I47" s="161"/>
      <c r="J47" s="161"/>
      <c r="K47" s="161"/>
      <c r="L47" s="161"/>
      <c r="M47" s="161"/>
      <c r="N47" s="161" t="s">
        <v>312</v>
      </c>
      <c r="O47" s="161"/>
    </row>
    <row r="48" spans="1:15" s="160" customFormat="1" ht="14.45">
      <c r="A48" s="162" t="s">
        <v>179</v>
      </c>
      <c r="B48" s="161"/>
      <c r="C48" s="161" t="s">
        <v>313</v>
      </c>
      <c r="D48" s="161" t="s">
        <v>153</v>
      </c>
      <c r="E48" s="161" t="s">
        <v>266</v>
      </c>
      <c r="F48" s="161">
        <v>1</v>
      </c>
      <c r="G48" s="161"/>
      <c r="H48" s="161"/>
      <c r="I48" s="161"/>
      <c r="J48" s="161"/>
      <c r="K48" s="161"/>
      <c r="L48" s="161"/>
      <c r="M48" s="161"/>
      <c r="N48" s="161" t="s">
        <v>313</v>
      </c>
      <c r="O48" s="161"/>
    </row>
    <row r="49" spans="1:15" s="160" customFormat="1" ht="14.45">
      <c r="A49" s="162" t="s">
        <v>180</v>
      </c>
      <c r="B49" s="161"/>
      <c r="C49" s="161" t="s">
        <v>314</v>
      </c>
      <c r="D49" s="161" t="s">
        <v>153</v>
      </c>
      <c r="E49" s="161" t="s">
        <v>266</v>
      </c>
      <c r="F49" s="161">
        <v>1</v>
      </c>
      <c r="G49" s="161"/>
      <c r="H49" s="161"/>
      <c r="I49" s="161"/>
      <c r="J49" s="161"/>
      <c r="K49" s="161"/>
      <c r="L49" s="161"/>
      <c r="M49" s="161"/>
      <c r="N49" s="161" t="s">
        <v>314</v>
      </c>
      <c r="O49" s="161"/>
    </row>
    <row r="50" spans="1:15" s="160" customFormat="1" ht="14.45">
      <c r="A50" s="161" t="s">
        <v>181</v>
      </c>
      <c r="B50" s="161"/>
      <c r="C50" s="161" t="s">
        <v>315</v>
      </c>
      <c r="D50" s="161" t="s">
        <v>153</v>
      </c>
      <c r="E50" s="161" t="s">
        <v>266</v>
      </c>
      <c r="F50" s="161">
        <v>1</v>
      </c>
      <c r="G50" s="161"/>
      <c r="H50" s="161"/>
      <c r="I50" s="161"/>
      <c r="J50" s="161"/>
      <c r="K50" s="161"/>
      <c r="L50" s="161"/>
      <c r="M50" s="161"/>
      <c r="N50" s="161" t="s">
        <v>315</v>
      </c>
      <c r="O50" s="161"/>
    </row>
    <row r="51" spans="1:15" s="160" customFormat="1" ht="14.45">
      <c r="A51" s="162" t="s">
        <v>183</v>
      </c>
      <c r="B51" s="161"/>
      <c r="C51" s="161" t="s">
        <v>316</v>
      </c>
      <c r="D51" s="161" t="s">
        <v>153</v>
      </c>
      <c r="E51" s="161" t="s">
        <v>266</v>
      </c>
      <c r="F51" s="161">
        <v>1</v>
      </c>
      <c r="G51" s="161"/>
      <c r="H51" s="161"/>
      <c r="I51" s="161"/>
      <c r="J51" s="161"/>
      <c r="K51" s="161"/>
      <c r="L51" s="161"/>
      <c r="M51" s="161"/>
      <c r="N51" s="161" t="s">
        <v>316</v>
      </c>
      <c r="O51" s="161"/>
    </row>
    <row r="52" spans="1:15" s="160" customFormat="1" ht="14.45">
      <c r="A52" s="162" t="s">
        <v>184</v>
      </c>
      <c r="B52" s="161"/>
      <c r="C52" s="161" t="s">
        <v>317</v>
      </c>
      <c r="D52" s="161" t="s">
        <v>153</v>
      </c>
      <c r="E52" s="161" t="s">
        <v>266</v>
      </c>
      <c r="F52" s="161">
        <v>1</v>
      </c>
      <c r="G52" s="161"/>
      <c r="H52" s="161"/>
      <c r="I52" s="161"/>
      <c r="J52" s="161"/>
      <c r="K52" s="161"/>
      <c r="L52" s="161"/>
      <c r="M52" s="161"/>
      <c r="N52" s="161" t="s">
        <v>317</v>
      </c>
      <c r="O52" s="161"/>
    </row>
    <row r="53" spans="1:15" s="160" customFormat="1" ht="14.45">
      <c r="A53" s="162" t="s">
        <v>185</v>
      </c>
      <c r="B53" s="161"/>
      <c r="C53" s="161" t="s">
        <v>318</v>
      </c>
      <c r="D53" s="161" t="s">
        <v>153</v>
      </c>
      <c r="E53" s="161" t="s">
        <v>266</v>
      </c>
      <c r="F53" s="161">
        <v>1</v>
      </c>
      <c r="G53" s="161"/>
      <c r="H53" s="161"/>
      <c r="I53" s="161"/>
      <c r="J53" s="161"/>
      <c r="K53" s="161"/>
      <c r="L53" s="161"/>
      <c r="M53" s="161"/>
      <c r="N53" s="161" t="s">
        <v>318</v>
      </c>
      <c r="O53" s="161"/>
    </row>
    <row r="54" spans="1:15" s="160" customFormat="1" ht="14.45">
      <c r="A54" s="162" t="s">
        <v>186</v>
      </c>
      <c r="B54" s="161"/>
      <c r="C54" s="161" t="s">
        <v>319</v>
      </c>
      <c r="D54" s="161" t="s">
        <v>153</v>
      </c>
      <c r="E54" s="161" t="s">
        <v>266</v>
      </c>
      <c r="F54" s="161">
        <v>1</v>
      </c>
      <c r="G54" s="161"/>
      <c r="H54" s="161"/>
      <c r="I54" s="161"/>
      <c r="J54" s="161"/>
      <c r="K54" s="161"/>
      <c r="L54" s="161"/>
      <c r="M54" s="161"/>
      <c r="N54" s="161" t="s">
        <v>319</v>
      </c>
      <c r="O54" s="161"/>
    </row>
    <row r="55" spans="1:15" s="160" customFormat="1" ht="14.45">
      <c r="A55" s="161" t="s">
        <v>187</v>
      </c>
      <c r="B55" s="161"/>
      <c r="C55" s="161" t="s">
        <v>320</v>
      </c>
      <c r="D55" s="161" t="s">
        <v>153</v>
      </c>
      <c r="E55" s="161" t="s">
        <v>266</v>
      </c>
      <c r="F55" s="161">
        <v>1</v>
      </c>
      <c r="G55" s="161"/>
      <c r="H55" s="161"/>
      <c r="I55" s="161"/>
      <c r="J55" s="161"/>
      <c r="K55" s="161"/>
      <c r="L55" s="161"/>
      <c r="M55" s="161"/>
      <c r="N55" s="161" t="s">
        <v>320</v>
      </c>
      <c r="O55" s="161"/>
    </row>
    <row r="56" spans="1:15" s="160" customFormat="1" ht="14.45">
      <c r="A56" s="162" t="s">
        <v>189</v>
      </c>
      <c r="B56" s="161"/>
      <c r="C56" s="161" t="s">
        <v>321</v>
      </c>
      <c r="D56" s="161" t="s">
        <v>168</v>
      </c>
      <c r="E56" s="161" t="s">
        <v>266</v>
      </c>
      <c r="F56" s="161">
        <v>1</v>
      </c>
      <c r="G56" s="161"/>
      <c r="H56" s="161"/>
      <c r="I56" s="161"/>
      <c r="J56" s="161"/>
      <c r="K56" s="161"/>
      <c r="L56" s="161"/>
      <c r="M56" s="161"/>
      <c r="N56" s="161" t="s">
        <v>321</v>
      </c>
      <c r="O56" s="161"/>
    </row>
    <row r="57" spans="1:15" s="160" customFormat="1" ht="14.45">
      <c r="A57" s="162" t="s">
        <v>190</v>
      </c>
      <c r="B57" s="161"/>
      <c r="C57" s="161" t="s">
        <v>322</v>
      </c>
      <c r="D57" s="161" t="s">
        <v>168</v>
      </c>
      <c r="E57" s="161" t="s">
        <v>266</v>
      </c>
      <c r="F57" s="161">
        <v>1</v>
      </c>
      <c r="G57" s="161"/>
      <c r="H57" s="161"/>
      <c r="I57" s="161"/>
      <c r="J57" s="161"/>
      <c r="K57" s="161"/>
      <c r="L57" s="161"/>
      <c r="M57" s="161"/>
      <c r="N57" s="161" t="s">
        <v>322</v>
      </c>
      <c r="O57" s="161"/>
    </row>
    <row r="58" spans="1:15" s="160" customFormat="1" ht="14.45">
      <c r="A58" s="162" t="s">
        <v>191</v>
      </c>
      <c r="B58" s="161"/>
      <c r="C58" s="161" t="s">
        <v>323</v>
      </c>
      <c r="D58" s="161" t="s">
        <v>168</v>
      </c>
      <c r="E58" s="161" t="s">
        <v>266</v>
      </c>
      <c r="F58" s="161">
        <v>1</v>
      </c>
      <c r="G58" s="161"/>
      <c r="H58" s="161"/>
      <c r="I58" s="161"/>
      <c r="J58" s="161"/>
      <c r="K58" s="161"/>
      <c r="L58" s="161"/>
      <c r="M58" s="161"/>
      <c r="N58" s="161" t="s">
        <v>323</v>
      </c>
      <c r="O58" s="161"/>
    </row>
    <row r="59" spans="1:15" s="160" customFormat="1" ht="14.45">
      <c r="A59" s="162" t="s">
        <v>192</v>
      </c>
      <c r="B59" s="161"/>
      <c r="C59" s="161" t="s">
        <v>324</v>
      </c>
      <c r="D59" s="161" t="s">
        <v>168</v>
      </c>
      <c r="E59" s="161" t="s">
        <v>266</v>
      </c>
      <c r="F59" s="161">
        <v>1</v>
      </c>
      <c r="G59" s="161"/>
      <c r="H59" s="161"/>
      <c r="I59" s="161"/>
      <c r="J59" s="161"/>
      <c r="K59" s="161"/>
      <c r="L59" s="161"/>
      <c r="M59" s="161"/>
      <c r="N59" s="161" t="s">
        <v>324</v>
      </c>
      <c r="O59" s="161"/>
    </row>
    <row r="60" spans="1:15" s="160" customFormat="1" ht="14.45">
      <c r="A60" s="161" t="s">
        <v>193</v>
      </c>
      <c r="B60" s="161"/>
      <c r="C60" s="161" t="s">
        <v>325</v>
      </c>
      <c r="D60" s="161" t="s">
        <v>168</v>
      </c>
      <c r="E60" s="161" t="s">
        <v>266</v>
      </c>
      <c r="F60" s="161">
        <v>1</v>
      </c>
      <c r="G60" s="161"/>
      <c r="H60" s="161"/>
      <c r="I60" s="161"/>
      <c r="J60" s="161"/>
      <c r="K60" s="161"/>
      <c r="L60" s="161"/>
      <c r="M60" s="161"/>
      <c r="N60" s="161" t="s">
        <v>325</v>
      </c>
      <c r="O60" s="161"/>
    </row>
    <row r="61" spans="1:15" s="160" customFormat="1" ht="14.45">
      <c r="A61" s="162" t="s">
        <v>209</v>
      </c>
      <c r="B61" s="161"/>
      <c r="C61" s="161" t="s">
        <v>326</v>
      </c>
      <c r="D61" s="161" t="s">
        <v>104</v>
      </c>
      <c r="E61" s="161" t="s">
        <v>266</v>
      </c>
      <c r="F61" s="161">
        <v>1</v>
      </c>
      <c r="G61" s="161"/>
      <c r="H61" s="161"/>
      <c r="I61" s="161"/>
      <c r="J61" s="161"/>
      <c r="K61" s="161"/>
      <c r="L61" s="161"/>
      <c r="M61" s="161"/>
      <c r="N61" s="161" t="s">
        <v>326</v>
      </c>
      <c r="O61" s="161"/>
    </row>
    <row r="62" spans="1:15" s="160" customFormat="1" ht="14.45">
      <c r="A62" s="162" t="s">
        <v>210</v>
      </c>
      <c r="B62" s="161"/>
      <c r="C62" s="161" t="s">
        <v>327</v>
      </c>
      <c r="D62" s="161" t="s">
        <v>104</v>
      </c>
      <c r="E62" s="161" t="s">
        <v>266</v>
      </c>
      <c r="F62" s="161">
        <v>1</v>
      </c>
      <c r="G62" s="161"/>
      <c r="H62" s="161"/>
      <c r="I62" s="161"/>
      <c r="J62" s="161"/>
      <c r="K62" s="161"/>
      <c r="L62" s="161"/>
      <c r="M62" s="161"/>
      <c r="N62" s="161" t="s">
        <v>327</v>
      </c>
      <c r="O62" s="161"/>
    </row>
    <row r="63" spans="1:15" s="160" customFormat="1" ht="14.45">
      <c r="A63" s="162" t="s">
        <v>211</v>
      </c>
      <c r="B63" s="161"/>
      <c r="C63" s="161" t="s">
        <v>328</v>
      </c>
      <c r="D63" s="161" t="s">
        <v>104</v>
      </c>
      <c r="E63" s="161" t="s">
        <v>266</v>
      </c>
      <c r="F63" s="161">
        <v>1</v>
      </c>
      <c r="G63" s="161"/>
      <c r="H63" s="161"/>
      <c r="I63" s="161"/>
      <c r="J63" s="161"/>
      <c r="K63" s="161"/>
      <c r="L63" s="161"/>
      <c r="M63" s="161"/>
      <c r="N63" s="161" t="s">
        <v>328</v>
      </c>
      <c r="O63" s="161"/>
    </row>
    <row r="64" spans="1:15" s="160" customFormat="1" ht="14.45">
      <c r="A64" s="162" t="s">
        <v>212</v>
      </c>
      <c r="B64" s="161"/>
      <c r="C64" s="161" t="s">
        <v>329</v>
      </c>
      <c r="D64" s="161" t="s">
        <v>104</v>
      </c>
      <c r="E64" s="161" t="s">
        <v>266</v>
      </c>
      <c r="F64" s="161">
        <v>1</v>
      </c>
      <c r="G64" s="161"/>
      <c r="H64" s="161"/>
      <c r="I64" s="161"/>
      <c r="J64" s="161"/>
      <c r="K64" s="161"/>
      <c r="L64" s="161"/>
      <c r="M64" s="161"/>
      <c r="N64" s="161" t="s">
        <v>329</v>
      </c>
      <c r="O64" s="161"/>
    </row>
    <row r="65" spans="1:15" s="160" customFormat="1" ht="14.45">
      <c r="A65" s="162" t="s">
        <v>213</v>
      </c>
      <c r="B65" s="161"/>
      <c r="C65" s="161" t="s">
        <v>330</v>
      </c>
      <c r="D65" s="161" t="s">
        <v>104</v>
      </c>
      <c r="E65" s="161" t="s">
        <v>266</v>
      </c>
      <c r="F65" s="161">
        <v>1</v>
      </c>
      <c r="G65" s="161"/>
      <c r="H65" s="161"/>
      <c r="I65" s="161"/>
      <c r="J65" s="161"/>
      <c r="K65" s="161"/>
      <c r="L65" s="161"/>
      <c r="M65" s="161"/>
      <c r="N65" s="161" t="s">
        <v>330</v>
      </c>
      <c r="O65" s="161"/>
    </row>
    <row r="66" spans="1:15" s="160" customFormat="1" ht="14.45">
      <c r="A66" s="162" t="s">
        <v>214</v>
      </c>
      <c r="B66" s="161"/>
      <c r="C66" s="161" t="s">
        <v>331</v>
      </c>
      <c r="D66" s="161" t="s">
        <v>104</v>
      </c>
      <c r="E66" s="161" t="s">
        <v>266</v>
      </c>
      <c r="F66" s="161">
        <v>1</v>
      </c>
      <c r="G66" s="161"/>
      <c r="H66" s="161"/>
      <c r="I66" s="161"/>
      <c r="J66" s="161"/>
      <c r="K66" s="161"/>
      <c r="L66" s="161"/>
      <c r="M66" s="161"/>
      <c r="N66" s="161" t="s">
        <v>331</v>
      </c>
      <c r="O66" s="161"/>
    </row>
    <row r="67" spans="1:15" s="160" customFormat="1" ht="14.45">
      <c r="A67" s="162" t="s">
        <v>215</v>
      </c>
      <c r="B67" s="161"/>
      <c r="C67" s="161" t="s">
        <v>332</v>
      </c>
      <c r="D67" s="161" t="s">
        <v>104</v>
      </c>
      <c r="E67" s="161" t="s">
        <v>266</v>
      </c>
      <c r="F67" s="161">
        <v>1</v>
      </c>
      <c r="G67" s="161"/>
      <c r="H67" s="161"/>
      <c r="I67" s="161"/>
      <c r="J67" s="161"/>
      <c r="K67" s="161"/>
      <c r="L67" s="161"/>
      <c r="M67" s="161"/>
      <c r="N67" s="161" t="s">
        <v>332</v>
      </c>
      <c r="O67" s="161"/>
    </row>
    <row r="68" spans="1:15" s="160" customFormat="1" ht="14.45">
      <c r="A68" s="162" t="s">
        <v>216</v>
      </c>
      <c r="B68" s="161"/>
      <c r="C68" s="161" t="s">
        <v>333</v>
      </c>
      <c r="D68" s="161" t="s">
        <v>104</v>
      </c>
      <c r="E68" s="161" t="s">
        <v>266</v>
      </c>
      <c r="F68" s="161">
        <v>1</v>
      </c>
      <c r="G68" s="161"/>
      <c r="H68" s="161"/>
      <c r="I68" s="161"/>
      <c r="J68" s="161"/>
      <c r="K68" s="161"/>
      <c r="L68" s="161"/>
      <c r="M68" s="161"/>
      <c r="N68" s="161" t="s">
        <v>333</v>
      </c>
      <c r="O68" s="161"/>
    </row>
    <row r="69" spans="1:15" s="160" customFormat="1" ht="14.45">
      <c r="A69" s="162" t="s">
        <v>217</v>
      </c>
      <c r="B69" s="161"/>
      <c r="C69" s="161" t="s">
        <v>334</v>
      </c>
      <c r="D69" s="161" t="s">
        <v>104</v>
      </c>
      <c r="E69" s="161" t="s">
        <v>266</v>
      </c>
      <c r="F69" s="161">
        <v>1</v>
      </c>
      <c r="G69" s="161"/>
      <c r="H69" s="161"/>
      <c r="I69" s="161"/>
      <c r="J69" s="161"/>
      <c r="K69" s="161"/>
      <c r="L69" s="161"/>
      <c r="M69" s="161"/>
      <c r="N69" s="161" t="s">
        <v>334</v>
      </c>
      <c r="O69" s="161"/>
    </row>
    <row r="70" spans="1:15" s="160" customFormat="1" ht="14.45">
      <c r="A70" s="162" t="s">
        <v>218</v>
      </c>
      <c r="B70" s="161"/>
      <c r="C70" s="161" t="s">
        <v>335</v>
      </c>
      <c r="D70" s="161" t="s">
        <v>104</v>
      </c>
      <c r="E70" s="161" t="s">
        <v>266</v>
      </c>
      <c r="F70" s="161">
        <v>1</v>
      </c>
      <c r="G70" s="161"/>
      <c r="H70" s="161"/>
      <c r="I70" s="161"/>
      <c r="J70" s="161"/>
      <c r="K70" s="161"/>
      <c r="L70" s="161"/>
      <c r="M70" s="161"/>
      <c r="N70" s="161" t="s">
        <v>335</v>
      </c>
      <c r="O70" s="161"/>
    </row>
    <row r="71" spans="1:15" s="160" customFormat="1" ht="14.45">
      <c r="A71" s="162" t="s">
        <v>219</v>
      </c>
      <c r="B71" s="161"/>
      <c r="C71" s="161" t="s">
        <v>336</v>
      </c>
      <c r="D71" s="161" t="s">
        <v>104</v>
      </c>
      <c r="E71" s="161" t="s">
        <v>266</v>
      </c>
      <c r="F71" s="161">
        <v>1</v>
      </c>
      <c r="G71" s="161"/>
      <c r="H71" s="161"/>
      <c r="I71" s="161"/>
      <c r="J71" s="161"/>
      <c r="K71" s="161"/>
      <c r="L71" s="161"/>
      <c r="M71" s="161"/>
      <c r="N71" s="161" t="s">
        <v>336</v>
      </c>
      <c r="O71" s="161"/>
    </row>
    <row r="72" spans="1:15" s="160" customFormat="1" ht="14.45">
      <c r="A72" s="162" t="s">
        <v>220</v>
      </c>
      <c r="B72" s="161"/>
      <c r="C72" s="161" t="s">
        <v>337</v>
      </c>
      <c r="D72" s="161" t="s">
        <v>104</v>
      </c>
      <c r="E72" s="161" t="s">
        <v>266</v>
      </c>
      <c r="F72" s="161">
        <v>1</v>
      </c>
      <c r="G72" s="161"/>
      <c r="H72" s="161"/>
      <c r="I72" s="161"/>
      <c r="J72" s="161"/>
      <c r="K72" s="161"/>
      <c r="L72" s="161"/>
      <c r="M72" s="161"/>
      <c r="N72" s="161" t="s">
        <v>337</v>
      </c>
      <c r="O72" s="161"/>
    </row>
    <row r="73" spans="1:15" s="160" customFormat="1" ht="14.45">
      <c r="A73" s="162" t="s">
        <v>221</v>
      </c>
      <c r="B73" s="161"/>
      <c r="C73" s="161" t="s">
        <v>338</v>
      </c>
      <c r="D73" s="161" t="s">
        <v>104</v>
      </c>
      <c r="E73" s="161" t="s">
        <v>266</v>
      </c>
      <c r="F73" s="161">
        <v>1</v>
      </c>
      <c r="G73" s="161"/>
      <c r="H73" s="161"/>
      <c r="I73" s="161"/>
      <c r="J73" s="161"/>
      <c r="K73" s="161"/>
      <c r="L73" s="161"/>
      <c r="M73" s="161"/>
      <c r="N73" s="161" t="s">
        <v>338</v>
      </c>
      <c r="O73" s="161"/>
    </row>
    <row r="74" spans="1:15" s="160" customFormat="1" ht="14.45">
      <c r="A74" s="162" t="s">
        <v>222</v>
      </c>
      <c r="B74" s="161"/>
      <c r="C74" s="161" t="s">
        <v>339</v>
      </c>
      <c r="D74" s="161" t="s">
        <v>104</v>
      </c>
      <c r="E74" s="161" t="s">
        <v>266</v>
      </c>
      <c r="F74" s="161">
        <v>1</v>
      </c>
      <c r="G74" s="161"/>
      <c r="H74" s="161"/>
      <c r="I74" s="161"/>
      <c r="J74" s="161"/>
      <c r="K74" s="161"/>
      <c r="L74" s="161"/>
      <c r="M74" s="161"/>
      <c r="N74" s="161" t="s">
        <v>339</v>
      </c>
      <c r="O74" s="161"/>
    </row>
    <row r="75" spans="1:15" s="160" customFormat="1" ht="14.45">
      <c r="A75" s="162" t="s">
        <v>223</v>
      </c>
      <c r="B75" s="161"/>
      <c r="C75" s="161" t="s">
        <v>340</v>
      </c>
      <c r="D75" s="161" t="s">
        <v>104</v>
      </c>
      <c r="E75" s="161" t="s">
        <v>266</v>
      </c>
      <c r="F75" s="161">
        <v>1</v>
      </c>
      <c r="G75" s="161"/>
      <c r="H75" s="161"/>
      <c r="I75" s="161"/>
      <c r="J75" s="161"/>
      <c r="K75" s="161"/>
      <c r="L75" s="161"/>
      <c r="M75" s="161"/>
      <c r="N75" s="161" t="s">
        <v>340</v>
      </c>
      <c r="O75" s="161"/>
    </row>
    <row r="76" spans="1:15" s="160" customFormat="1" ht="14.45">
      <c r="A76" s="162" t="s">
        <v>224</v>
      </c>
      <c r="B76" s="161"/>
      <c r="C76" s="161" t="s">
        <v>341</v>
      </c>
      <c r="D76" s="161" t="s">
        <v>104</v>
      </c>
      <c r="E76" s="161" t="s">
        <v>266</v>
      </c>
      <c r="F76" s="161">
        <v>1</v>
      </c>
      <c r="G76" s="161"/>
      <c r="H76" s="161"/>
      <c r="I76" s="161"/>
      <c r="J76" s="161"/>
      <c r="K76" s="161"/>
      <c r="L76" s="161"/>
      <c r="M76" s="161"/>
      <c r="N76" s="161" t="s">
        <v>341</v>
      </c>
      <c r="O76" s="161"/>
    </row>
    <row r="77" spans="1:15" s="160" customFormat="1" ht="14.45">
      <c r="A77" s="162" t="s">
        <v>225</v>
      </c>
      <c r="B77" s="161"/>
      <c r="C77" s="161" t="s">
        <v>342</v>
      </c>
      <c r="D77" s="161" t="s">
        <v>104</v>
      </c>
      <c r="E77" s="161" t="s">
        <v>266</v>
      </c>
      <c r="F77" s="161">
        <v>1</v>
      </c>
      <c r="G77" s="161"/>
      <c r="H77" s="161"/>
      <c r="I77" s="161"/>
      <c r="J77" s="161"/>
      <c r="K77" s="161"/>
      <c r="L77" s="161"/>
      <c r="M77" s="161"/>
      <c r="N77" s="161" t="s">
        <v>342</v>
      </c>
      <c r="O77" s="161"/>
    </row>
    <row r="78" spans="1:15" s="160" customFormat="1" ht="14.45">
      <c r="A78" s="162" t="s">
        <v>226</v>
      </c>
      <c r="B78" s="161"/>
      <c r="C78" s="161" t="s">
        <v>343</v>
      </c>
      <c r="D78" s="161" t="s">
        <v>104</v>
      </c>
      <c r="E78" s="161" t="s">
        <v>266</v>
      </c>
      <c r="F78" s="161">
        <v>1</v>
      </c>
      <c r="G78" s="161"/>
      <c r="H78" s="161"/>
      <c r="I78" s="161"/>
      <c r="J78" s="161"/>
      <c r="K78" s="161"/>
      <c r="L78" s="161"/>
      <c r="M78" s="161"/>
      <c r="N78" s="161" t="s">
        <v>343</v>
      </c>
      <c r="O78" s="161"/>
    </row>
    <row r="79" spans="1:15" s="160" customFormat="1" ht="14.45">
      <c r="A79" s="162" t="s">
        <v>227</v>
      </c>
      <c r="B79" s="161"/>
      <c r="C79" s="161" t="s">
        <v>344</v>
      </c>
      <c r="D79" s="161" t="s">
        <v>104</v>
      </c>
      <c r="E79" s="161" t="s">
        <v>266</v>
      </c>
      <c r="F79" s="161">
        <v>1</v>
      </c>
      <c r="G79" s="161"/>
      <c r="H79" s="161"/>
      <c r="I79" s="161"/>
      <c r="J79" s="161"/>
      <c r="K79" s="161"/>
      <c r="L79" s="161"/>
      <c r="M79" s="161"/>
      <c r="N79" s="161" t="s">
        <v>344</v>
      </c>
      <c r="O79" s="161"/>
    </row>
    <row r="80" spans="1:15" s="160" customFormat="1" ht="14.45">
      <c r="A80" s="162" t="s">
        <v>228</v>
      </c>
      <c r="B80" s="161"/>
      <c r="C80" s="161" t="s">
        <v>345</v>
      </c>
      <c r="D80" s="161" t="s">
        <v>104</v>
      </c>
      <c r="E80" s="161" t="s">
        <v>266</v>
      </c>
      <c r="F80" s="161">
        <v>1</v>
      </c>
      <c r="G80" s="161"/>
      <c r="H80" s="161"/>
      <c r="I80" s="161"/>
      <c r="J80" s="161"/>
      <c r="K80" s="161"/>
      <c r="L80" s="161"/>
      <c r="M80" s="161"/>
      <c r="N80" s="161" t="s">
        <v>345</v>
      </c>
      <c r="O80" s="161"/>
    </row>
    <row r="81" spans="1:15" s="160" customFormat="1" ht="14.45">
      <c r="A81" s="162" t="s">
        <v>229</v>
      </c>
      <c r="B81" s="161"/>
      <c r="C81" s="161" t="s">
        <v>346</v>
      </c>
      <c r="D81" s="161" t="s">
        <v>104</v>
      </c>
      <c r="E81" s="161" t="s">
        <v>266</v>
      </c>
      <c r="F81" s="161">
        <v>1</v>
      </c>
      <c r="G81" s="161"/>
      <c r="H81" s="161"/>
      <c r="I81" s="161"/>
      <c r="J81" s="161"/>
      <c r="K81" s="161"/>
      <c r="L81" s="161"/>
      <c r="M81" s="161"/>
      <c r="N81" s="161" t="s">
        <v>346</v>
      </c>
      <c r="O81" s="161"/>
    </row>
    <row r="82" spans="1:15" s="160" customFormat="1" ht="14.45">
      <c r="A82" s="162" t="s">
        <v>230</v>
      </c>
      <c r="B82" s="161"/>
      <c r="C82" s="161" t="s">
        <v>347</v>
      </c>
      <c r="D82" s="161" t="s">
        <v>104</v>
      </c>
      <c r="E82" s="161" t="s">
        <v>266</v>
      </c>
      <c r="F82" s="161">
        <v>1</v>
      </c>
      <c r="G82" s="161"/>
      <c r="H82" s="161"/>
      <c r="I82" s="161"/>
      <c r="J82" s="161"/>
      <c r="K82" s="161"/>
      <c r="L82" s="161"/>
      <c r="M82" s="161"/>
      <c r="N82" s="161" t="s">
        <v>347</v>
      </c>
      <c r="O82" s="161"/>
    </row>
    <row r="83" spans="1:15" s="160" customFormat="1" ht="14.45">
      <c r="A83" s="162" t="s">
        <v>231</v>
      </c>
      <c r="B83" s="161"/>
      <c r="C83" s="161" t="s">
        <v>348</v>
      </c>
      <c r="D83" s="161" t="s">
        <v>153</v>
      </c>
      <c r="E83" s="161" t="s">
        <v>266</v>
      </c>
      <c r="F83" s="161">
        <v>1</v>
      </c>
      <c r="G83" s="161"/>
      <c r="H83" s="161"/>
      <c r="I83" s="161"/>
      <c r="J83" s="161"/>
      <c r="K83" s="161"/>
      <c r="L83" s="161"/>
      <c r="M83" s="161"/>
      <c r="N83" s="161" t="s">
        <v>348</v>
      </c>
      <c r="O83" s="161"/>
    </row>
    <row r="84" spans="1:15" s="160" customFormat="1" ht="14.45">
      <c r="A84" s="162" t="s">
        <v>232</v>
      </c>
      <c r="B84" s="161"/>
      <c r="C84" s="161" t="s">
        <v>349</v>
      </c>
      <c r="D84" s="161" t="s">
        <v>153</v>
      </c>
      <c r="E84" s="161" t="s">
        <v>266</v>
      </c>
      <c r="F84" s="161">
        <v>1</v>
      </c>
      <c r="G84" s="161"/>
      <c r="H84" s="161"/>
      <c r="I84" s="161"/>
      <c r="J84" s="161"/>
      <c r="K84" s="161"/>
      <c r="L84" s="161"/>
      <c r="M84" s="161"/>
      <c r="N84" s="161" t="s">
        <v>349</v>
      </c>
      <c r="O84" s="161"/>
    </row>
    <row r="85" spans="1:15" s="160" customFormat="1" ht="14.45">
      <c r="A85" s="162" t="s">
        <v>233</v>
      </c>
      <c r="B85" s="161"/>
      <c r="C85" s="161" t="s">
        <v>350</v>
      </c>
      <c r="D85" s="161" t="s">
        <v>153</v>
      </c>
      <c r="E85" s="161" t="s">
        <v>266</v>
      </c>
      <c r="F85" s="161">
        <v>1</v>
      </c>
      <c r="G85" s="161"/>
      <c r="H85" s="161"/>
      <c r="I85" s="161"/>
      <c r="J85" s="161"/>
      <c r="K85" s="161"/>
      <c r="L85" s="161"/>
      <c r="M85" s="161"/>
      <c r="N85" s="161" t="s">
        <v>350</v>
      </c>
      <c r="O85" s="161"/>
    </row>
    <row r="86" spans="1:15" s="160" customFormat="1" ht="14.45">
      <c r="A86" s="162" t="s">
        <v>234</v>
      </c>
      <c r="B86" s="161"/>
      <c r="C86" s="161" t="s">
        <v>351</v>
      </c>
      <c r="D86" s="161" t="s">
        <v>153</v>
      </c>
      <c r="E86" s="161" t="s">
        <v>266</v>
      </c>
      <c r="F86" s="161">
        <v>1</v>
      </c>
      <c r="G86" s="161"/>
      <c r="H86" s="161"/>
      <c r="I86" s="161"/>
      <c r="J86" s="161"/>
      <c r="K86" s="161"/>
      <c r="L86" s="161"/>
      <c r="M86" s="161"/>
      <c r="N86" s="161" t="s">
        <v>351</v>
      </c>
      <c r="O86" s="161"/>
    </row>
    <row r="87" spans="1:15" s="160" customFormat="1" ht="14.45">
      <c r="A87" s="162" t="s">
        <v>235</v>
      </c>
      <c r="B87" s="161"/>
      <c r="C87" s="161" t="s">
        <v>352</v>
      </c>
      <c r="D87" s="161" t="s">
        <v>153</v>
      </c>
      <c r="E87" s="161" t="s">
        <v>266</v>
      </c>
      <c r="F87" s="161">
        <v>1</v>
      </c>
      <c r="G87" s="161"/>
      <c r="H87" s="161"/>
      <c r="I87" s="161"/>
      <c r="J87" s="161"/>
      <c r="K87" s="161"/>
      <c r="L87" s="161"/>
      <c r="M87" s="161"/>
      <c r="N87" s="161" t="s">
        <v>352</v>
      </c>
      <c r="O87" s="161"/>
    </row>
    <row r="88" spans="1:15" s="160" customFormat="1" ht="14.45">
      <c r="A88" s="162" t="s">
        <v>236</v>
      </c>
      <c r="B88" s="161"/>
      <c r="C88" s="161" t="s">
        <v>353</v>
      </c>
      <c r="D88" s="161" t="s">
        <v>153</v>
      </c>
      <c r="E88" s="161" t="s">
        <v>266</v>
      </c>
      <c r="F88" s="161">
        <v>1</v>
      </c>
      <c r="G88" s="161"/>
      <c r="H88" s="161"/>
      <c r="I88" s="161"/>
      <c r="J88" s="161"/>
      <c r="K88" s="161"/>
      <c r="L88" s="161"/>
      <c r="M88" s="161"/>
      <c r="N88" s="161" t="s">
        <v>353</v>
      </c>
      <c r="O88" s="161"/>
    </row>
    <row r="89" spans="1:15" s="160" customFormat="1" ht="14.45">
      <c r="A89" s="162" t="s">
        <v>237</v>
      </c>
      <c r="B89" s="161"/>
      <c r="C89" s="161" t="s">
        <v>354</v>
      </c>
      <c r="D89" s="161" t="s">
        <v>153</v>
      </c>
      <c r="E89" s="161" t="s">
        <v>266</v>
      </c>
      <c r="F89" s="161">
        <v>1</v>
      </c>
      <c r="G89" s="161"/>
      <c r="H89" s="161"/>
      <c r="I89" s="161"/>
      <c r="J89" s="161"/>
      <c r="K89" s="161"/>
      <c r="L89" s="161"/>
      <c r="M89" s="161"/>
      <c r="N89" s="161" t="s">
        <v>354</v>
      </c>
      <c r="O89" s="161"/>
    </row>
    <row r="90" spans="1:15" s="160" customFormat="1" ht="14.45">
      <c r="A90" s="162" t="s">
        <v>238</v>
      </c>
      <c r="B90" s="161"/>
      <c r="C90" s="161" t="s">
        <v>355</v>
      </c>
      <c r="D90" s="161" t="s">
        <v>153</v>
      </c>
      <c r="E90" s="161" t="s">
        <v>266</v>
      </c>
      <c r="F90" s="161">
        <v>1</v>
      </c>
      <c r="G90" s="161"/>
      <c r="H90" s="161"/>
      <c r="I90" s="161"/>
      <c r="J90" s="161"/>
      <c r="K90" s="161"/>
      <c r="L90" s="161"/>
      <c r="M90" s="161"/>
      <c r="N90" s="161" t="s">
        <v>355</v>
      </c>
      <c r="O90" s="161"/>
    </row>
    <row r="91" spans="1:15" s="160" customFormat="1" ht="14.45">
      <c r="A91" s="162" t="s">
        <v>239</v>
      </c>
      <c r="B91" s="161"/>
      <c r="C91" s="161" t="s">
        <v>356</v>
      </c>
      <c r="D91" s="161" t="s">
        <v>153</v>
      </c>
      <c r="E91" s="161" t="s">
        <v>266</v>
      </c>
      <c r="F91" s="161">
        <v>1</v>
      </c>
      <c r="G91" s="161"/>
      <c r="H91" s="161"/>
      <c r="I91" s="161"/>
      <c r="J91" s="161"/>
      <c r="K91" s="161"/>
      <c r="L91" s="161"/>
      <c r="M91" s="161"/>
      <c r="N91" s="161" t="s">
        <v>356</v>
      </c>
      <c r="O91" s="161"/>
    </row>
    <row r="92" spans="1:15" s="160" customFormat="1" ht="14.45">
      <c r="A92" s="162" t="s">
        <v>240</v>
      </c>
      <c r="B92" s="161"/>
      <c r="C92" s="161" t="s">
        <v>357</v>
      </c>
      <c r="D92" s="161" t="s">
        <v>153</v>
      </c>
      <c r="E92" s="161" t="s">
        <v>266</v>
      </c>
      <c r="F92" s="161">
        <v>1</v>
      </c>
      <c r="G92" s="161"/>
      <c r="H92" s="161"/>
      <c r="I92" s="161"/>
      <c r="J92" s="161"/>
      <c r="K92" s="161"/>
      <c r="L92" s="161"/>
      <c r="M92" s="161"/>
      <c r="N92" s="161" t="s">
        <v>357</v>
      </c>
      <c r="O92" s="161"/>
    </row>
    <row r="93" spans="1:15" s="160" customFormat="1" ht="14.45">
      <c r="A93" s="162" t="s">
        <v>241</v>
      </c>
      <c r="B93" s="161"/>
      <c r="C93" s="161" t="s">
        <v>358</v>
      </c>
      <c r="D93" s="161" t="s">
        <v>168</v>
      </c>
      <c r="E93" s="161" t="s">
        <v>266</v>
      </c>
      <c r="F93" s="161">
        <v>1</v>
      </c>
      <c r="G93" s="161"/>
      <c r="H93" s="161"/>
      <c r="I93" s="161"/>
      <c r="J93" s="161"/>
      <c r="K93" s="161"/>
      <c r="L93" s="161"/>
      <c r="M93" s="161"/>
      <c r="N93" s="161" t="s">
        <v>358</v>
      </c>
      <c r="O93" s="161"/>
    </row>
    <row r="94" spans="1:15" s="160" customFormat="1" ht="14.45">
      <c r="A94" s="162" t="s">
        <v>242</v>
      </c>
      <c r="B94" s="161"/>
      <c r="C94" s="161" t="s">
        <v>359</v>
      </c>
      <c r="D94" s="161" t="s">
        <v>168</v>
      </c>
      <c r="E94" s="161" t="s">
        <v>266</v>
      </c>
      <c r="F94" s="161">
        <v>1</v>
      </c>
      <c r="G94" s="161"/>
      <c r="H94" s="161"/>
      <c r="I94" s="161"/>
      <c r="J94" s="161"/>
      <c r="K94" s="161"/>
      <c r="L94" s="161"/>
      <c r="M94" s="161"/>
      <c r="N94" s="161" t="s">
        <v>359</v>
      </c>
      <c r="O94" s="161"/>
    </row>
    <row r="95" spans="1:15" s="160" customFormat="1" ht="14.45">
      <c r="A95" s="162" t="s">
        <v>243</v>
      </c>
      <c r="B95" s="161"/>
      <c r="C95" s="161" t="s">
        <v>360</v>
      </c>
      <c r="D95" s="161" t="s">
        <v>168</v>
      </c>
      <c r="E95" s="161" t="s">
        <v>266</v>
      </c>
      <c r="F95" s="161">
        <v>1</v>
      </c>
      <c r="G95" s="161"/>
      <c r="H95" s="161"/>
      <c r="I95" s="161"/>
      <c r="J95" s="161"/>
      <c r="K95" s="161"/>
      <c r="L95" s="161"/>
      <c r="M95" s="161"/>
      <c r="N95" s="161" t="s">
        <v>360</v>
      </c>
      <c r="O95" s="161"/>
    </row>
    <row r="96" spans="1:15" s="160" customFormat="1" ht="14.45">
      <c r="A96" s="162" t="s">
        <v>244</v>
      </c>
      <c r="B96" s="161"/>
      <c r="C96" s="161" t="s">
        <v>361</v>
      </c>
      <c r="D96" s="161" t="s">
        <v>168</v>
      </c>
      <c r="E96" s="161" t="s">
        <v>266</v>
      </c>
      <c r="F96" s="161">
        <v>1</v>
      </c>
      <c r="G96" s="161"/>
      <c r="H96" s="161"/>
      <c r="I96" s="161"/>
      <c r="J96" s="161"/>
      <c r="K96" s="161"/>
      <c r="L96" s="161"/>
      <c r="M96" s="161"/>
      <c r="N96" s="161" t="s">
        <v>361</v>
      </c>
      <c r="O96" s="161"/>
    </row>
    <row r="97" spans="1:15" s="160" customFormat="1" ht="14.45">
      <c r="A97" s="162" t="s">
        <v>245</v>
      </c>
      <c r="B97" s="161"/>
      <c r="C97" s="161" t="s">
        <v>362</v>
      </c>
      <c r="D97" s="161" t="s">
        <v>168</v>
      </c>
      <c r="E97" s="161" t="s">
        <v>266</v>
      </c>
      <c r="F97" s="161">
        <v>1</v>
      </c>
      <c r="G97" s="161"/>
      <c r="H97" s="161"/>
      <c r="I97" s="161"/>
      <c r="J97" s="161"/>
      <c r="K97" s="161"/>
      <c r="L97" s="161"/>
      <c r="M97" s="161"/>
      <c r="N97" s="161" t="s">
        <v>362</v>
      </c>
      <c r="O97" s="161"/>
    </row>
    <row r="98" spans="1:15" s="160" customFormat="1" ht="14.45">
      <c r="A98" s="162" t="s">
        <v>177</v>
      </c>
      <c r="B98" s="161"/>
      <c r="C98" s="161" t="s">
        <v>363</v>
      </c>
      <c r="D98" s="161" t="s">
        <v>153</v>
      </c>
      <c r="E98" s="161" t="s">
        <v>266</v>
      </c>
      <c r="F98" s="161">
        <v>1</v>
      </c>
      <c r="G98" s="161"/>
      <c r="H98" s="161"/>
      <c r="I98" s="161"/>
      <c r="J98" s="161"/>
      <c r="K98" s="161"/>
      <c r="L98" s="161"/>
      <c r="M98" s="161"/>
      <c r="N98" s="161" t="s">
        <v>363</v>
      </c>
      <c r="O98" s="161"/>
    </row>
    <row r="99" spans="1:15" s="160" customFormat="1" ht="14.45">
      <c r="A99" s="162" t="s">
        <v>178</v>
      </c>
      <c r="B99" s="161"/>
      <c r="C99" s="161" t="s">
        <v>364</v>
      </c>
      <c r="D99" s="161" t="s">
        <v>153</v>
      </c>
      <c r="E99" s="161" t="s">
        <v>266</v>
      </c>
      <c r="F99" s="161">
        <v>1</v>
      </c>
      <c r="G99" s="161"/>
      <c r="H99" s="161"/>
      <c r="I99" s="161"/>
      <c r="J99" s="161"/>
      <c r="K99" s="161"/>
      <c r="L99" s="161"/>
      <c r="M99" s="161"/>
      <c r="N99" s="161" t="s">
        <v>364</v>
      </c>
      <c r="O99" s="161"/>
    </row>
    <row r="100" spans="1:15" s="160" customFormat="1" ht="14.45">
      <c r="A100" s="162" t="s">
        <v>179</v>
      </c>
      <c r="B100" s="161"/>
      <c r="C100" s="161" t="s">
        <v>365</v>
      </c>
      <c r="D100" s="161" t="s">
        <v>153</v>
      </c>
      <c r="E100" s="161" t="s">
        <v>266</v>
      </c>
      <c r="F100" s="161">
        <v>1</v>
      </c>
      <c r="G100" s="161"/>
      <c r="H100" s="161"/>
      <c r="I100" s="161"/>
      <c r="J100" s="161"/>
      <c r="K100" s="161"/>
      <c r="L100" s="161"/>
      <c r="M100" s="161"/>
      <c r="N100" s="161" t="s">
        <v>365</v>
      </c>
      <c r="O100" s="161"/>
    </row>
    <row r="101" spans="1:15" s="160" customFormat="1" ht="14.45">
      <c r="A101" s="162" t="s">
        <v>180</v>
      </c>
      <c r="B101" s="161"/>
      <c r="C101" s="161" t="s">
        <v>366</v>
      </c>
      <c r="D101" s="161" t="s">
        <v>153</v>
      </c>
      <c r="E101" s="161" t="s">
        <v>266</v>
      </c>
      <c r="F101" s="161">
        <v>1</v>
      </c>
      <c r="G101" s="161"/>
      <c r="H101" s="161"/>
      <c r="I101" s="161"/>
      <c r="J101" s="161"/>
      <c r="K101" s="161"/>
      <c r="L101" s="161"/>
      <c r="M101" s="161"/>
      <c r="N101" s="161" t="s">
        <v>366</v>
      </c>
      <c r="O101" s="161"/>
    </row>
    <row r="102" spans="1:15" s="160" customFormat="1" ht="14.45">
      <c r="A102" s="162" t="s">
        <v>183</v>
      </c>
      <c r="B102" s="161"/>
      <c r="C102" s="161" t="s">
        <v>367</v>
      </c>
      <c r="D102" s="161" t="s">
        <v>153</v>
      </c>
      <c r="E102" s="161" t="s">
        <v>266</v>
      </c>
      <c r="F102" s="161">
        <v>1</v>
      </c>
      <c r="G102" s="161"/>
      <c r="H102" s="161"/>
      <c r="I102" s="161"/>
      <c r="J102" s="161"/>
      <c r="K102" s="161"/>
      <c r="L102" s="161"/>
      <c r="M102" s="161"/>
      <c r="N102" s="161" t="s">
        <v>367</v>
      </c>
      <c r="O102" s="161"/>
    </row>
    <row r="103" spans="1:15" s="160" customFormat="1" ht="14.45">
      <c r="A103" s="162" t="s">
        <v>184</v>
      </c>
      <c r="B103" s="161"/>
      <c r="C103" s="161" t="s">
        <v>368</v>
      </c>
      <c r="D103" s="161" t="s">
        <v>153</v>
      </c>
      <c r="E103" s="161" t="s">
        <v>266</v>
      </c>
      <c r="F103" s="161">
        <v>1</v>
      </c>
      <c r="G103" s="161"/>
      <c r="H103" s="161"/>
      <c r="I103" s="161"/>
      <c r="J103" s="161"/>
      <c r="K103" s="161"/>
      <c r="L103" s="161"/>
      <c r="M103" s="161"/>
      <c r="N103" s="161" t="s">
        <v>368</v>
      </c>
      <c r="O103" s="161"/>
    </row>
    <row r="104" spans="1:15" s="160" customFormat="1" ht="14.45">
      <c r="A104" s="162" t="s">
        <v>185</v>
      </c>
      <c r="B104" s="161"/>
      <c r="C104" s="161" t="s">
        <v>369</v>
      </c>
      <c r="D104" s="161" t="s">
        <v>153</v>
      </c>
      <c r="E104" s="161" t="s">
        <v>266</v>
      </c>
      <c r="F104" s="161">
        <v>1</v>
      </c>
      <c r="G104" s="161"/>
      <c r="H104" s="161"/>
      <c r="I104" s="161"/>
      <c r="J104" s="161"/>
      <c r="K104" s="161"/>
      <c r="L104" s="161"/>
      <c r="M104" s="161"/>
      <c r="N104" s="161" t="s">
        <v>369</v>
      </c>
      <c r="O104" s="161"/>
    </row>
    <row r="105" spans="1:15" s="160" customFormat="1" ht="14.45">
      <c r="A105" s="162" t="s">
        <v>186</v>
      </c>
      <c r="B105" s="161"/>
      <c r="C105" s="161" t="s">
        <v>370</v>
      </c>
      <c r="D105" s="161" t="s">
        <v>153</v>
      </c>
      <c r="E105" s="161" t="s">
        <v>266</v>
      </c>
      <c r="F105" s="161">
        <v>1</v>
      </c>
      <c r="G105" s="161"/>
      <c r="H105" s="161"/>
      <c r="I105" s="161"/>
      <c r="J105" s="161"/>
      <c r="K105" s="161"/>
      <c r="L105" s="161"/>
      <c r="M105" s="161"/>
      <c r="N105" s="161" t="s">
        <v>370</v>
      </c>
      <c r="O105" s="161"/>
    </row>
    <row r="106" spans="1:15" s="160" customFormat="1" ht="14.45">
      <c r="A106" s="162" t="s">
        <v>189</v>
      </c>
      <c r="B106" s="161"/>
      <c r="C106" s="161" t="s">
        <v>371</v>
      </c>
      <c r="D106" s="161" t="s">
        <v>168</v>
      </c>
      <c r="E106" s="161" t="s">
        <v>266</v>
      </c>
      <c r="F106" s="161">
        <v>1</v>
      </c>
      <c r="G106" s="161"/>
      <c r="H106" s="161"/>
      <c r="I106" s="161"/>
      <c r="J106" s="161"/>
      <c r="K106" s="161"/>
      <c r="L106" s="161"/>
      <c r="M106" s="161"/>
      <c r="N106" s="161" t="s">
        <v>371</v>
      </c>
      <c r="O106" s="161"/>
    </row>
    <row r="107" spans="1:15" s="160" customFormat="1" ht="14.45">
      <c r="A107" s="162" t="s">
        <v>190</v>
      </c>
      <c r="B107" s="161"/>
      <c r="C107" s="161" t="s">
        <v>372</v>
      </c>
      <c r="D107" s="161" t="s">
        <v>168</v>
      </c>
      <c r="E107" s="161" t="s">
        <v>266</v>
      </c>
      <c r="F107" s="161">
        <v>1</v>
      </c>
      <c r="G107" s="161"/>
      <c r="H107" s="161"/>
      <c r="I107" s="161"/>
      <c r="J107" s="161"/>
      <c r="K107" s="161"/>
      <c r="L107" s="161"/>
      <c r="M107" s="161"/>
      <c r="N107" s="161" t="s">
        <v>372</v>
      </c>
      <c r="O107" s="161"/>
    </row>
    <row r="108" spans="1:15" s="160" customFormat="1" ht="14.45">
      <c r="A108" s="162" t="s">
        <v>191</v>
      </c>
      <c r="B108" s="161"/>
      <c r="C108" s="161" t="s">
        <v>373</v>
      </c>
      <c r="D108" s="161" t="s">
        <v>168</v>
      </c>
      <c r="E108" s="161" t="s">
        <v>266</v>
      </c>
      <c r="F108" s="161">
        <v>1</v>
      </c>
      <c r="G108" s="161"/>
      <c r="H108" s="161"/>
      <c r="I108" s="161"/>
      <c r="J108" s="161"/>
      <c r="K108" s="161"/>
      <c r="L108" s="161"/>
      <c r="M108" s="161"/>
      <c r="N108" s="161" t="s">
        <v>373</v>
      </c>
      <c r="O108" s="161"/>
    </row>
    <row r="109" spans="1:15" s="160" customFormat="1" ht="14.45">
      <c r="A109" s="162" t="s">
        <v>192</v>
      </c>
      <c r="B109" s="161"/>
      <c r="C109" s="161" t="s">
        <v>374</v>
      </c>
      <c r="D109" s="161" t="s">
        <v>168</v>
      </c>
      <c r="E109" s="161" t="s">
        <v>266</v>
      </c>
      <c r="F109" s="161">
        <v>1</v>
      </c>
      <c r="G109" s="161"/>
      <c r="H109" s="161"/>
      <c r="I109" s="161"/>
      <c r="J109" s="161"/>
      <c r="K109" s="161"/>
      <c r="L109" s="161"/>
      <c r="M109" s="161"/>
      <c r="N109" s="161" t="s">
        <v>374</v>
      </c>
      <c r="O109" s="16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407F-8C29-4623-BD13-547101E802C9}">
  <dimension ref="A1:P111"/>
  <sheetViews>
    <sheetView zoomScale="80" zoomScaleNormal="80" workbookViewId="0"/>
  </sheetViews>
  <sheetFormatPr defaultRowHeight="13.9"/>
  <cols>
    <col min="1" max="1" width="9" style="160"/>
    <col min="2" max="2" width="14" style="160" bestFit="1" customWidth="1"/>
    <col min="3" max="3" width="91.5703125" bestFit="1" customWidth="1"/>
    <col min="4" max="4" width="4.140625" bestFit="1" customWidth="1"/>
    <col min="5" max="5" width="16" bestFit="1" customWidth="1"/>
  </cols>
  <sheetData>
    <row r="1" spans="1:11" ht="14.45">
      <c r="A1" s="161"/>
      <c r="B1" s="161"/>
      <c r="C1" s="159" t="s">
        <v>375</v>
      </c>
      <c r="D1" s="161"/>
      <c r="E1" s="161"/>
      <c r="F1" s="161"/>
      <c r="G1" s="161"/>
      <c r="H1" s="161"/>
      <c r="I1" s="161"/>
      <c r="J1" s="161"/>
    </row>
    <row r="2" spans="1:11" ht="14.45">
      <c r="A2" s="161" t="s">
        <v>3</v>
      </c>
      <c r="B2" s="158" t="s">
        <v>376</v>
      </c>
      <c r="C2" s="158" t="s">
        <v>377</v>
      </c>
      <c r="D2" s="158" t="s">
        <v>256</v>
      </c>
      <c r="E2" s="158" t="s">
        <v>378</v>
      </c>
      <c r="F2" s="157" t="s">
        <v>379</v>
      </c>
      <c r="G2" s="157" t="s">
        <v>380</v>
      </c>
      <c r="H2" s="157" t="s">
        <v>381</v>
      </c>
      <c r="I2" s="157" t="s">
        <v>382</v>
      </c>
      <c r="J2" s="157" t="s">
        <v>383</v>
      </c>
      <c r="K2" s="157"/>
    </row>
    <row r="3" spans="1:11" ht="14.45">
      <c r="A3" s="161"/>
      <c r="B3" s="158"/>
      <c r="C3" s="158"/>
      <c r="D3" s="158"/>
      <c r="E3" s="158"/>
      <c r="F3" s="157"/>
      <c r="G3" s="157"/>
      <c r="H3" s="157"/>
      <c r="I3" s="157"/>
      <c r="J3" s="157"/>
      <c r="K3" s="157"/>
    </row>
    <row r="4" spans="1:11" ht="14.45">
      <c r="A4" s="161" t="str">
        <f>Validation!$D$4</f>
        <v>WSH</v>
      </c>
      <c r="B4" s="162" t="str">
        <f>'1. Proportional'!CM10</f>
        <v>BN1210_NRI_P</v>
      </c>
      <c r="C4" s="161" t="str">
        <f>INDEX('Dictionary Linked'!$C$2:$C$109, MATCH(F_Outputs!$B4, 'Dictionary Linked'!$A$2:$A$109, 0))</f>
        <v>Length of new potable mains laid - Network reinforcement (Incumbent) - Proportional allocation</v>
      </c>
      <c r="D4" s="161" t="str">
        <f>INDEX('Dictionary Linked'!$D$2:$D$109, MATCH(F_Outputs!$B4, 'Dictionary Linked'!$A$2:$A$109, 0))</f>
        <v>km</v>
      </c>
      <c r="E4" s="158" t="s">
        <v>384</v>
      </c>
      <c r="F4" s="157">
        <f>IF(ISBLANK('1. Proportional'!F10),"##BLANK",'1. Proportional'!F10)</f>
        <v>0.3</v>
      </c>
      <c r="G4" s="157">
        <f>IF(ISBLANK('1. Proportional'!N10),"##BLANK",'1. Proportional'!N10)</f>
        <v>5</v>
      </c>
      <c r="H4" s="157">
        <f>IF(ISBLANK('1. Proportional'!V10),"##BLANK",'1. Proportional'!V10)</f>
        <v>2</v>
      </c>
      <c r="I4" s="157">
        <f>IF(ISBLANK('1. Proportional'!AD10),"##BLANK",'1. Proportional'!AD10)</f>
        <v>0.8</v>
      </c>
      <c r="J4" s="157">
        <f>IF(ISBLANK('1. Proportional'!AL10),"##BLANK",'1. Proportional'!AL10)</f>
        <v>0.2</v>
      </c>
      <c r="K4" s="160"/>
    </row>
    <row r="5" spans="1:11" ht="14.45">
      <c r="A5" s="161" t="str">
        <f>Validation!$D$4</f>
        <v>WSH</v>
      </c>
      <c r="B5" s="162" t="str">
        <f>'1. Proportional'!CN10</f>
        <v>BN1210_NRSL_P</v>
      </c>
      <c r="C5" s="161" t="str">
        <f>INDEX('Dictionary Linked'!$C$2:$C$109, MATCH(F_Outputs!$B5, 'Dictionary Linked'!$A$2:$A$109, 0))</f>
        <v>Length of new potable mains laid - Network reinforcement (Self-lay adoptions) - Proportional allocation</v>
      </c>
      <c r="D5" s="161" t="str">
        <f>INDEX('Dictionary Linked'!$D$2:$D$109, MATCH(F_Outputs!$B5, 'Dictionary Linked'!$A$2:$A$109, 0))</f>
        <v>km</v>
      </c>
      <c r="E5" s="158" t="s">
        <v>384</v>
      </c>
      <c r="F5" s="161">
        <f>IF(ISBLANK('1. Proportional'!G10),"##BLANK",'1. Proportional'!G10)</f>
        <v>0</v>
      </c>
      <c r="G5" s="161">
        <f>IF(ISBLANK('1. Proportional'!O10),"##BLANK",'1. Proportional'!O10)</f>
        <v>0</v>
      </c>
      <c r="H5" s="161">
        <f>IF(ISBLANK('1. Proportional'!W10),"##BLANK",'1. Proportional'!W10)</f>
        <v>0</v>
      </c>
      <c r="I5" s="161">
        <f>IF(ISBLANK('1. Proportional'!AE10),"##BLANK",'1. Proportional'!AE10)</f>
        <v>0</v>
      </c>
      <c r="J5" s="161">
        <f>IF(ISBLANK('1. Proportional'!AM10),"##BLANK",'1. Proportional'!AM10)</f>
        <v>0</v>
      </c>
      <c r="K5" s="160"/>
    </row>
    <row r="6" spans="1:11" ht="14.45">
      <c r="A6" s="161" t="str">
        <f>Validation!$D$4</f>
        <v>WSH</v>
      </c>
      <c r="B6" s="162" t="str">
        <f>'1. Proportional'!CO10</f>
        <v>BN1210_RQI_P</v>
      </c>
      <c r="C6" s="161" t="str">
        <f>INDEX('Dictionary Linked'!$C$2:$C$109, MATCH(F_Outputs!$B6, 'Dictionary Linked'!$A$2:$A$109, 0))</f>
        <v>Length of new potable mains laid - Requisitions (Incumbent) - Proportional allocation</v>
      </c>
      <c r="D6" s="161" t="str">
        <f>INDEX('Dictionary Linked'!$D$2:$D$109, MATCH(F_Outputs!$B6, 'Dictionary Linked'!$A$2:$A$109, 0))</f>
        <v>km</v>
      </c>
      <c r="E6" s="158" t="s">
        <v>384</v>
      </c>
      <c r="F6" s="161">
        <f>IF(ISBLANK('1. Proportional'!H10),"##BLANK",'1. Proportional'!H10)</f>
        <v>34</v>
      </c>
      <c r="G6" s="161">
        <f>IF(ISBLANK('1. Proportional'!P10),"##BLANK",'1. Proportional'!P10)</f>
        <v>43.3</v>
      </c>
      <c r="H6" s="161">
        <f>IF(ISBLANK('1. Proportional'!X10),"##BLANK",'1. Proportional'!X10)</f>
        <v>33.4</v>
      </c>
      <c r="I6" s="161">
        <f>IF(ISBLANK('1. Proportional'!AF10),"##BLANK",'1. Proportional'!AF10)</f>
        <v>44.2</v>
      </c>
      <c r="J6" s="161">
        <f>IF(ISBLANK('1. Proportional'!AN10),"##BLANK",'1. Proportional'!AN10)</f>
        <v>38.6</v>
      </c>
      <c r="K6" s="160"/>
    </row>
    <row r="7" spans="1:11" ht="14.45">
      <c r="A7" s="161" t="str">
        <f>Validation!$D$4</f>
        <v>WSH</v>
      </c>
      <c r="B7" s="162" t="str">
        <f>'1. Proportional'!CP10</f>
        <v>BN1210_RQSL_P</v>
      </c>
      <c r="C7" s="161" t="str">
        <f>INDEX('Dictionary Linked'!$C$2:$C$109, MATCH(F_Outputs!$B7, 'Dictionary Linked'!$A$2:$A$109, 0))</f>
        <v>Length of new potable mains laid - Requisitions (Self-lay adoptions) - Proportional allocation</v>
      </c>
      <c r="D7" s="161" t="str">
        <f>INDEX('Dictionary Linked'!$D$2:$D$109, MATCH(F_Outputs!$B7, 'Dictionary Linked'!$A$2:$A$109, 0))</f>
        <v>km</v>
      </c>
      <c r="E7" s="158" t="s">
        <v>384</v>
      </c>
      <c r="F7" s="161">
        <f>IF(ISBLANK('1. Proportional'!I10),"##BLANK",'1. Proportional'!I10)</f>
        <v>4.9000000000000004</v>
      </c>
      <c r="G7" s="161">
        <f>IF(ISBLANK('1. Proportional'!Q10),"##BLANK",'1. Proportional'!Q10)</f>
        <v>4.5</v>
      </c>
      <c r="H7" s="161">
        <f>IF(ISBLANK('1. Proportional'!Y10),"##BLANK",'1. Proportional'!Y10)</f>
        <v>5.6</v>
      </c>
      <c r="I7" s="161">
        <f>IF(ISBLANK('1. Proportional'!AG10),"##BLANK",'1. Proportional'!AG10)</f>
        <v>7.3</v>
      </c>
      <c r="J7" s="161">
        <f>IF(ISBLANK('1. Proportional'!AO10),"##BLANK",'1. Proportional'!AO10)</f>
        <v>12.8</v>
      </c>
      <c r="K7" s="160"/>
    </row>
    <row r="8" spans="1:11" ht="14.45">
      <c r="A8" s="161" t="str">
        <f>Validation!$D$4</f>
        <v>WSH</v>
      </c>
      <c r="B8" s="162" t="str">
        <f>'1. Proportional'!CQ10</f>
        <v>BN1210_R_P</v>
      </c>
      <c r="C8" s="161" t="str">
        <f>INDEX('Dictionary Linked'!$C$2:$C$109, MATCH(F_Outputs!$B8, 'Dictionary Linked'!$A$2:$A$109, 0))</f>
        <v>Length of new potable mains laid - Resilience - Proportional allocation</v>
      </c>
      <c r="D8" s="161" t="str">
        <f>INDEX('Dictionary Linked'!$D$2:$D$109, MATCH(F_Outputs!$B8, 'Dictionary Linked'!$A$2:$A$109, 0))</f>
        <v>km</v>
      </c>
      <c r="E8" s="158" t="s">
        <v>384</v>
      </c>
      <c r="F8" s="161">
        <f>IF(ISBLANK('1. Proportional'!J10),"##BLANK",'1. Proportional'!J10)</f>
        <v>0</v>
      </c>
      <c r="G8" s="161">
        <f>IF(ISBLANK('1. Proportional'!R10),"##BLANK",'1. Proportional'!R10)</f>
        <v>7</v>
      </c>
      <c r="H8" s="161">
        <f>IF(ISBLANK('1. Proportional'!Z10),"##BLANK",'1. Proportional'!Z10)</f>
        <v>1.1000000000000001</v>
      </c>
      <c r="I8" s="161">
        <f>IF(ISBLANK('1. Proportional'!AH10),"##BLANK",'1. Proportional'!AH10)</f>
        <v>0</v>
      </c>
      <c r="J8" s="161">
        <f>IF(ISBLANK('1. Proportional'!AP10),"##BLANK",'1. Proportional'!AP10)</f>
        <v>0</v>
      </c>
      <c r="K8" s="160"/>
    </row>
    <row r="9" spans="1:11" ht="14.45">
      <c r="A9" s="161" t="str">
        <f>Validation!$D$4</f>
        <v>WSH</v>
      </c>
      <c r="B9" s="162" t="str">
        <f>'1. Proportional'!CR10</f>
        <v>BN1210_M_P</v>
      </c>
      <c r="C9" s="161" t="str">
        <f>INDEX('Dictionary Linked'!$C$2:$C$109, MATCH(F_Outputs!$B9, 'Dictionary Linked'!$A$2:$A$109, 0))</f>
        <v>Length of new potable mains laid - Maintenance - Proportional allocation</v>
      </c>
      <c r="D9" s="161" t="str">
        <f>INDEX('Dictionary Linked'!$D$2:$D$109, MATCH(F_Outputs!$B9, 'Dictionary Linked'!$A$2:$A$109, 0))</f>
        <v>km</v>
      </c>
      <c r="E9" s="158" t="s">
        <v>384</v>
      </c>
      <c r="F9" s="161">
        <f>IF(ISBLANK('1. Proportional'!K10),"##BLANK",'1. Proportional'!K10)</f>
        <v>0</v>
      </c>
      <c r="G9" s="161">
        <f>IF(ISBLANK('1. Proportional'!S10),"##BLANK",'1. Proportional'!S10)</f>
        <v>2.1</v>
      </c>
      <c r="H9" s="161">
        <f>IF(ISBLANK('1. Proportional'!AA10),"##BLANK",'1. Proportional'!AA10)</f>
        <v>0.5</v>
      </c>
      <c r="I9" s="161">
        <f>IF(ISBLANK('1. Proportional'!AI10),"##BLANK",'1. Proportional'!AI10)</f>
        <v>0</v>
      </c>
      <c r="J9" s="161">
        <f>IF(ISBLANK('1. Proportional'!AQ10),"##BLANK",'1. Proportional'!AQ10)</f>
        <v>0.2</v>
      </c>
      <c r="K9" s="160"/>
    </row>
    <row r="10" spans="1:11" ht="14.45">
      <c r="A10" s="161" t="str">
        <f>Validation!$D$4</f>
        <v>WSH</v>
      </c>
      <c r="B10" s="162" t="str">
        <f>'1. Proportional'!CS10</f>
        <v>BN1210_WQ_P</v>
      </c>
      <c r="C10" s="161" t="str">
        <f>INDEX('Dictionary Linked'!$C$2:$C$109, MATCH(F_Outputs!$B10, 'Dictionary Linked'!$A$2:$A$109, 0))</f>
        <v>Length of new potable mains laid - Water quality - Proportional allocation</v>
      </c>
      <c r="D10" s="161" t="str">
        <f>INDEX('Dictionary Linked'!$D$2:$D$109, MATCH(F_Outputs!$B10, 'Dictionary Linked'!$A$2:$A$109, 0))</f>
        <v>km</v>
      </c>
      <c r="E10" s="158" t="s">
        <v>384</v>
      </c>
      <c r="F10" s="161">
        <f>IF(ISBLANK('1. Proportional'!L10),"##BLANK",'1. Proportional'!L10)</f>
        <v>0</v>
      </c>
      <c r="G10" s="161">
        <f>IF(ISBLANK('1. Proportional'!T10),"##BLANK",'1. Proportional'!T10)</f>
        <v>0</v>
      </c>
      <c r="H10" s="161">
        <f>IF(ISBLANK('1. Proportional'!AB10),"##BLANK",'1. Proportional'!AB10)</f>
        <v>0</v>
      </c>
      <c r="I10" s="161">
        <f>IF(ISBLANK('1. Proportional'!AJ10),"##BLANK",'1. Proportional'!AJ10)</f>
        <v>0</v>
      </c>
      <c r="J10" s="161">
        <f>IF(ISBLANK('1. Proportional'!AR10),"##BLANK",'1. Proportional'!AR10)</f>
        <v>0</v>
      </c>
      <c r="K10" s="160"/>
    </row>
    <row r="11" spans="1:11" ht="14.45">
      <c r="A11" s="161" t="str">
        <f>Validation!$D$4</f>
        <v>WSH</v>
      </c>
      <c r="B11" s="161" t="str">
        <f>'1. Proportional'!CT10</f>
        <v>BN1210_TOT_P</v>
      </c>
      <c r="C11" s="161" t="str">
        <f>INDEX('Dictionary Linked'!$C$2:$C$109, MATCH(F_Outputs!$B11, 'Dictionary Linked'!$A$2:$A$109, 0))</f>
        <v>Length of new potable mains laid - Total - Proportional allocation</v>
      </c>
      <c r="D11" s="161" t="str">
        <f>INDEX('Dictionary Linked'!$D$2:$D$109, MATCH(F_Outputs!$B11, 'Dictionary Linked'!$A$2:$A$109, 0))</f>
        <v>km</v>
      </c>
      <c r="E11" s="158" t="s">
        <v>384</v>
      </c>
      <c r="F11" s="161">
        <f>IF(ISBLANK('1. Proportional'!M10),"##BLANK",'1. Proportional'!M10)</f>
        <v>39.200000000000003</v>
      </c>
      <c r="G11" s="161">
        <f>IF(ISBLANK('1. Proportional'!U10),"##BLANK",'1. Proportional'!U10)</f>
        <v>61.8</v>
      </c>
      <c r="H11" s="161">
        <f>IF(ISBLANK('1. Proportional'!AC10),"##BLANK",'1. Proportional'!AC10)</f>
        <v>42.6</v>
      </c>
      <c r="I11" s="161">
        <f>IF(ISBLANK('1. Proportional'!AK10),"##BLANK",'1. Proportional'!AK10)</f>
        <v>52.3</v>
      </c>
      <c r="J11" s="161">
        <f>IF(ISBLANK('1. Proportional'!AS10),"##BLANK",'1. Proportional'!AS10)</f>
        <v>51.7</v>
      </c>
      <c r="K11" s="160"/>
    </row>
    <row r="12" spans="1:11" ht="14.45">
      <c r="A12" s="161" t="str">
        <f>Validation!$D$4</f>
        <v>WSH</v>
      </c>
      <c r="B12" s="162" t="str">
        <f>'1. Proportional'!CM11</f>
        <v>BN1211_NRI_P</v>
      </c>
      <c r="C12" s="161" t="str">
        <f>INDEX('Dictionary Linked'!$C$2:$C$109, MATCH(F_Outputs!$B12, 'Dictionary Linked'!$A$2:$A$109, 0))</f>
        <v>Length of potable mains upsized - Network reinforcement (Incumbent) - Proportional allocation</v>
      </c>
      <c r="D12" s="161" t="str">
        <f>INDEX('Dictionary Linked'!$D$2:$D$109, MATCH(F_Outputs!$B12, 'Dictionary Linked'!$A$2:$A$109, 0))</f>
        <v>km</v>
      </c>
      <c r="E12" s="158" t="s">
        <v>384</v>
      </c>
      <c r="F12" s="157">
        <f>IF(ISBLANK('1. Proportional'!F11),"##BLANK",'1. Proportional'!F11)</f>
        <v>0</v>
      </c>
      <c r="G12" s="157">
        <f>IF(ISBLANK('1. Proportional'!N11),"##BLANK",'1. Proportional'!N11)</f>
        <v>0</v>
      </c>
      <c r="H12" s="157">
        <f>IF(ISBLANK('1. Proportional'!V11),"##BLANK",'1. Proportional'!V11)</f>
        <v>0</v>
      </c>
      <c r="I12" s="157">
        <f>IF(ISBLANK('1. Proportional'!AD11),"##BLANK",'1. Proportional'!AD11)</f>
        <v>0</v>
      </c>
      <c r="J12" s="157">
        <f>IF(ISBLANK('1. Proportional'!AL11),"##BLANK",'1. Proportional'!AL11)</f>
        <v>0</v>
      </c>
      <c r="K12" s="160"/>
    </row>
    <row r="13" spans="1:11" ht="14.45">
      <c r="A13" s="161" t="str">
        <f>Validation!$D$4</f>
        <v>WSH</v>
      </c>
      <c r="B13" s="162" t="str">
        <f>'1. Proportional'!CN11</f>
        <v>BN1211_NRSL_P</v>
      </c>
      <c r="C13" s="161" t="str">
        <f>INDEX('Dictionary Linked'!$C$2:$C$109, MATCH(F_Outputs!$B13, 'Dictionary Linked'!$A$2:$A$109, 0))</f>
        <v>Length of potable mains upsized - Network reinforcement (Self-lay adoptions) - Proportional allocation</v>
      </c>
      <c r="D13" s="161" t="str">
        <f>INDEX('Dictionary Linked'!$D$2:$D$109, MATCH(F_Outputs!$B13, 'Dictionary Linked'!$A$2:$A$109, 0))</f>
        <v>km</v>
      </c>
      <c r="E13" s="158" t="s">
        <v>384</v>
      </c>
      <c r="F13" s="161">
        <f>IF(ISBLANK('1. Proportional'!G11),"##BLANK",'1. Proportional'!G11)</f>
        <v>0</v>
      </c>
      <c r="G13" s="161">
        <f>IF(ISBLANK('1. Proportional'!O11),"##BLANK",'1. Proportional'!O11)</f>
        <v>0</v>
      </c>
      <c r="H13" s="161">
        <f>IF(ISBLANK('1. Proportional'!W11),"##BLANK",'1. Proportional'!W11)</f>
        <v>0</v>
      </c>
      <c r="I13" s="161">
        <f>IF(ISBLANK('1. Proportional'!AE11),"##BLANK",'1. Proportional'!AE11)</f>
        <v>0</v>
      </c>
      <c r="J13" s="161">
        <f>IF(ISBLANK('1. Proportional'!AM11),"##BLANK",'1. Proportional'!AM11)</f>
        <v>0</v>
      </c>
      <c r="K13" s="160"/>
    </row>
    <row r="14" spans="1:11" ht="14.45">
      <c r="A14" s="161" t="str">
        <f>Validation!$D$4</f>
        <v>WSH</v>
      </c>
      <c r="B14" s="162" t="str">
        <f>'1. Proportional'!CQ11</f>
        <v>BN1211_R_P</v>
      </c>
      <c r="C14" s="161" t="str">
        <f>INDEX('Dictionary Linked'!$C$2:$C$109, MATCH(F_Outputs!$B14, 'Dictionary Linked'!$A$2:$A$109, 0))</f>
        <v>Length of potable mains upsized - Resilience - Proportional allocation</v>
      </c>
      <c r="D14" s="161" t="str">
        <f>INDEX('Dictionary Linked'!$D$2:$D$109, MATCH(F_Outputs!$B14, 'Dictionary Linked'!$A$2:$A$109, 0))</f>
        <v>km</v>
      </c>
      <c r="E14" s="158" t="s">
        <v>384</v>
      </c>
      <c r="F14" s="161">
        <f>IF(ISBLANK('1. Proportional'!J11),"##BLANK",'1. Proportional'!J11)</f>
        <v>0</v>
      </c>
      <c r="G14" s="161">
        <f>IF(ISBLANK('1. Proportional'!R11),"##BLANK",'1. Proportional'!R11)</f>
        <v>0</v>
      </c>
      <c r="H14" s="161">
        <f>IF(ISBLANK('1. Proportional'!Z11),"##BLANK",'1. Proportional'!Z11)</f>
        <v>0</v>
      </c>
      <c r="I14" s="161">
        <f>IF(ISBLANK('1. Proportional'!AH11),"##BLANK",'1. Proportional'!AH11)</f>
        <v>0</v>
      </c>
      <c r="J14" s="161">
        <f>IF(ISBLANK('1. Proportional'!AP11),"##BLANK",'1. Proportional'!AP11)</f>
        <v>0</v>
      </c>
      <c r="K14" s="160"/>
    </row>
    <row r="15" spans="1:11" ht="14.45">
      <c r="A15" s="161" t="str">
        <f>Validation!$D$4</f>
        <v>WSH</v>
      </c>
      <c r="B15" s="162" t="str">
        <f>'1. Proportional'!CR11</f>
        <v>BN1211_M_P</v>
      </c>
      <c r="C15" s="161" t="str">
        <f>INDEX('Dictionary Linked'!$C$2:$C$109, MATCH(F_Outputs!$B15, 'Dictionary Linked'!$A$2:$A$109, 0))</f>
        <v>Length of potable mains upsized - Maintenance - Proportional allocation</v>
      </c>
      <c r="D15" s="161" t="str">
        <f>INDEX('Dictionary Linked'!$D$2:$D$109, MATCH(F_Outputs!$B15, 'Dictionary Linked'!$A$2:$A$109, 0))</f>
        <v>km</v>
      </c>
      <c r="E15" s="158" t="s">
        <v>384</v>
      </c>
      <c r="F15" s="161">
        <f>IF(ISBLANK('1. Proportional'!K11),"##BLANK",'1. Proportional'!K11)</f>
        <v>0</v>
      </c>
      <c r="G15" s="161">
        <f>IF(ISBLANK('1. Proportional'!S11),"##BLANK",'1. Proportional'!S11)</f>
        <v>0</v>
      </c>
      <c r="H15" s="161">
        <f>IF(ISBLANK('1. Proportional'!AA11),"##BLANK",'1. Proportional'!AA11)</f>
        <v>0</v>
      </c>
      <c r="I15" s="161">
        <f>IF(ISBLANK('1. Proportional'!AI11),"##BLANK",'1. Proportional'!AI11)</f>
        <v>0</v>
      </c>
      <c r="J15" s="161">
        <f>IF(ISBLANK('1. Proportional'!AQ11),"##BLANK",'1. Proportional'!AQ11)</f>
        <v>0</v>
      </c>
      <c r="K15" s="160"/>
    </row>
    <row r="16" spans="1:11" ht="14.45">
      <c r="A16" s="161" t="str">
        <f>Validation!$D$4</f>
        <v>WSH</v>
      </c>
      <c r="B16" s="162" t="str">
        <f>'1. Proportional'!CS11</f>
        <v>BN1211_WQ_P</v>
      </c>
      <c r="C16" s="161" t="str">
        <f>INDEX('Dictionary Linked'!$C$2:$C$109, MATCH(F_Outputs!$B16, 'Dictionary Linked'!$A$2:$A$109, 0))</f>
        <v>Length of potable mains upsized - Water quality - Proportional allocation</v>
      </c>
      <c r="D16" s="161" t="str">
        <f>INDEX('Dictionary Linked'!$D$2:$D$109, MATCH(F_Outputs!$B16, 'Dictionary Linked'!$A$2:$A$109, 0))</f>
        <v>km</v>
      </c>
      <c r="E16" s="158" t="s">
        <v>384</v>
      </c>
      <c r="F16" s="161">
        <f>IF(ISBLANK('1. Proportional'!L11),"##BLANK",'1. Proportional'!L11)</f>
        <v>0</v>
      </c>
      <c r="G16" s="161">
        <f>IF(ISBLANK('1. Proportional'!T11),"##BLANK",'1. Proportional'!T11)</f>
        <v>0</v>
      </c>
      <c r="H16" s="161">
        <f>IF(ISBLANK('1. Proportional'!AB11),"##BLANK",'1. Proportional'!AB11)</f>
        <v>0</v>
      </c>
      <c r="I16" s="161">
        <f>IF(ISBLANK('1. Proportional'!AJ11),"##BLANK",'1. Proportional'!AJ11)</f>
        <v>0</v>
      </c>
      <c r="J16" s="161">
        <f>IF(ISBLANK('1. Proportional'!AR11),"##BLANK",'1. Proportional'!AR11)</f>
        <v>0</v>
      </c>
      <c r="K16" s="160"/>
    </row>
    <row r="17" spans="1:16" ht="14.45">
      <c r="A17" s="161" t="str">
        <f>Validation!$D$4</f>
        <v>WSH</v>
      </c>
      <c r="B17" s="161" t="str">
        <f>'1. Proportional'!CT11</f>
        <v>BN1211_TOT_P</v>
      </c>
      <c r="C17" s="161" t="str">
        <f>INDEX('Dictionary Linked'!$C$2:$C$109, MATCH(F_Outputs!$B17, 'Dictionary Linked'!$A$2:$A$109, 0))</f>
        <v>Length of potable mains upsized - Total - Proportional allocation</v>
      </c>
      <c r="D17" s="161" t="str">
        <f>INDEX('Dictionary Linked'!$D$2:$D$109, MATCH(F_Outputs!$B17, 'Dictionary Linked'!$A$2:$A$109, 0))</f>
        <v>km</v>
      </c>
      <c r="E17" s="158" t="s">
        <v>384</v>
      </c>
      <c r="F17" s="161">
        <f>IF(ISBLANK('1. Proportional'!M11),"##BLANK",'1. Proportional'!M11)</f>
        <v>0</v>
      </c>
      <c r="G17" s="161">
        <f>IF(ISBLANK('1. Proportional'!U11),"##BLANK",'1. Proportional'!U11)</f>
        <v>0</v>
      </c>
      <c r="H17" s="161">
        <f>IF(ISBLANK('1. Proportional'!AC11),"##BLANK",'1. Proportional'!AC11)</f>
        <v>0</v>
      </c>
      <c r="I17" s="161">
        <f>IF(ISBLANK('1. Proportional'!AK11),"##BLANK",'1. Proportional'!AK11)</f>
        <v>0</v>
      </c>
      <c r="J17" s="161">
        <f>IF(ISBLANK('1. Proportional'!AS11),"##BLANK",'1. Proportional'!AS11)</f>
        <v>0</v>
      </c>
      <c r="K17" s="160"/>
    </row>
    <row r="18" spans="1:16" ht="14.45">
      <c r="A18" s="161" t="str">
        <f>Validation!$D$4</f>
        <v>WSH</v>
      </c>
      <c r="B18" s="162" t="str">
        <f>'1. Proportional'!CM14</f>
        <v>BN13540_NRI_P</v>
      </c>
      <c r="C18" s="161" t="str">
        <f>INDEX('Dictionary Linked'!$C$2:$C$109, MATCH(F_Outputs!$B18, 'Dictionary Linked'!$A$2:$A$109, 0))</f>
        <v>Length of new sewers laid - Network reinforcement (Incumbent) - Proportional allocation</v>
      </c>
      <c r="D18" s="161" t="str">
        <f>INDEX('Dictionary Linked'!$D$2:$D$109, MATCH(F_Outputs!$B18, 'Dictionary Linked'!$A$2:$A$109, 0))</f>
        <v>km</v>
      </c>
      <c r="E18" s="158" t="s">
        <v>384</v>
      </c>
      <c r="F18" s="157">
        <f>IF(ISBLANK('1. Proportional'!F14),"##BLANK",'1. Proportional'!F14)</f>
        <v>1.6</v>
      </c>
      <c r="G18" s="157">
        <f>IF(ISBLANK('1. Proportional'!N14),"##BLANK",'1. Proportional'!N14)</f>
        <v>2.2999999999999998</v>
      </c>
      <c r="H18" s="157">
        <f>IF(ISBLANK('1. Proportional'!V14),"##BLANK",'1. Proportional'!V14)</f>
        <v>1.7</v>
      </c>
      <c r="I18" s="157">
        <f>IF(ISBLANK('1. Proportional'!AD14),"##BLANK",'1. Proportional'!AD14)</f>
        <v>0.8</v>
      </c>
      <c r="J18" s="157">
        <f>IF(ISBLANK('1. Proportional'!AL14),"##BLANK",'1. Proportional'!AL14)</f>
        <v>0</v>
      </c>
      <c r="K18" s="160"/>
    </row>
    <row r="19" spans="1:16" ht="14.45">
      <c r="A19" s="161" t="str">
        <f>Validation!$D$4</f>
        <v>WSH</v>
      </c>
      <c r="B19" s="162" t="str">
        <f>'1. Proportional'!CN14</f>
        <v>BN13540_NRSL_P</v>
      </c>
      <c r="C19" s="161" t="str">
        <f>INDEX('Dictionary Linked'!$C$2:$C$109, MATCH(F_Outputs!$B19, 'Dictionary Linked'!$A$2:$A$109, 0))</f>
        <v>Length of new sewers laid - Network reinforcement (Self-lay adoptions) - Proportional allocation</v>
      </c>
      <c r="D19" s="161" t="str">
        <f>INDEX('Dictionary Linked'!$D$2:$D$109, MATCH(F_Outputs!$B19, 'Dictionary Linked'!$A$2:$A$109, 0))</f>
        <v>km</v>
      </c>
      <c r="E19" s="158" t="s">
        <v>384</v>
      </c>
      <c r="F19" s="161">
        <f>IF(ISBLANK('1. Proportional'!G14),"##BLANK",'1. Proportional'!G14)</f>
        <v>0</v>
      </c>
      <c r="G19" s="161">
        <f>IF(ISBLANK('1. Proportional'!O14),"##BLANK",'1. Proportional'!O14)</f>
        <v>0</v>
      </c>
      <c r="H19" s="161">
        <f>IF(ISBLANK('1. Proportional'!W14),"##BLANK",'1. Proportional'!W14)</f>
        <v>0</v>
      </c>
      <c r="I19" s="161">
        <f>IF(ISBLANK('1. Proportional'!AE14),"##BLANK",'1. Proportional'!AE14)</f>
        <v>0</v>
      </c>
      <c r="J19" s="161">
        <f>IF(ISBLANK('1. Proportional'!AM14),"##BLANK",'1. Proportional'!AM14)</f>
        <v>0</v>
      </c>
      <c r="K19" s="160"/>
    </row>
    <row r="20" spans="1:16" ht="14.45">
      <c r="A20" s="161" t="str">
        <f>Validation!$D$4</f>
        <v>WSH</v>
      </c>
      <c r="B20" s="162" t="str">
        <f>'1. Proportional'!CO14</f>
        <v>BN13540_RQI_P</v>
      </c>
      <c r="C20" s="161" t="str">
        <f>INDEX('Dictionary Linked'!$C$2:$C$109, MATCH(F_Outputs!$B20, 'Dictionary Linked'!$A$2:$A$109, 0))</f>
        <v>Length of new sewers laid - Requisitions (Incumbent) - Proportional allocation</v>
      </c>
      <c r="D20" s="161" t="str">
        <f>INDEX('Dictionary Linked'!$D$2:$D$109, MATCH(F_Outputs!$B20, 'Dictionary Linked'!$A$2:$A$109, 0))</f>
        <v>km</v>
      </c>
      <c r="E20" s="158" t="s">
        <v>384</v>
      </c>
      <c r="F20" s="161">
        <f>IF(ISBLANK('1. Proportional'!H14),"##BLANK",'1. Proportional'!H14)</f>
        <v>0.1</v>
      </c>
      <c r="G20" s="161">
        <f>IF(ISBLANK('1. Proportional'!P14),"##BLANK",'1. Proportional'!P14)</f>
        <v>0.1</v>
      </c>
      <c r="H20" s="161">
        <f>IF(ISBLANK('1. Proportional'!X14),"##BLANK",'1. Proportional'!X14)</f>
        <v>0.6</v>
      </c>
      <c r="I20" s="161">
        <f>IF(ISBLANK('1. Proportional'!AF14),"##BLANK",'1. Proportional'!AF14)</f>
        <v>0.3</v>
      </c>
      <c r="J20" s="161">
        <f>IF(ISBLANK('1. Proportional'!AN14),"##BLANK",'1. Proportional'!AN14)</f>
        <v>0.1</v>
      </c>
      <c r="K20" s="160"/>
    </row>
    <row r="21" spans="1:16" ht="14.45">
      <c r="A21" s="161" t="str">
        <f>Validation!$D$4</f>
        <v>WSH</v>
      </c>
      <c r="B21" s="162" t="str">
        <f>'1. Proportional'!CP14</f>
        <v>BN13540_RQSL_P</v>
      </c>
      <c r="C21" s="161" t="str">
        <f>INDEX('Dictionary Linked'!$C$2:$C$109, MATCH(F_Outputs!$B21, 'Dictionary Linked'!$A$2:$A$109, 0))</f>
        <v>Length of new sewers laid - Requisitions (Self-lay adoptions) - Proportional allocation</v>
      </c>
      <c r="D21" s="161" t="str">
        <f>INDEX('Dictionary Linked'!$D$2:$D$109, MATCH(F_Outputs!$B21, 'Dictionary Linked'!$A$2:$A$109, 0))</f>
        <v>km</v>
      </c>
      <c r="E21" s="158" t="s">
        <v>384</v>
      </c>
      <c r="F21" s="161">
        <f>IF(ISBLANK('1. Proportional'!I14),"##BLANK",'1. Proportional'!I14)</f>
        <v>36.700000000000003</v>
      </c>
      <c r="G21" s="161">
        <f>IF(ISBLANK('1. Proportional'!Q14),"##BLANK",'1. Proportional'!Q14)</f>
        <v>34</v>
      </c>
      <c r="H21" s="161">
        <f>IF(ISBLANK('1. Proportional'!Y14),"##BLANK",'1. Proportional'!Y14)</f>
        <v>54.5</v>
      </c>
      <c r="I21" s="161">
        <f>IF(ISBLANK('1. Proportional'!AG14),"##BLANK",'1. Proportional'!AG14)</f>
        <v>99.6</v>
      </c>
      <c r="J21" s="161">
        <f>IF(ISBLANK('1. Proportional'!AO14),"##BLANK",'1. Proportional'!AO14)</f>
        <v>51.4</v>
      </c>
      <c r="K21" s="160"/>
    </row>
    <row r="22" spans="1:16" ht="14.45">
      <c r="A22" s="161" t="str">
        <f>Validation!$D$4</f>
        <v>WSH</v>
      </c>
      <c r="B22" s="162" t="str">
        <f>'1. Proportional'!CQ14</f>
        <v>BN13540_R_P</v>
      </c>
      <c r="C22" s="161" t="str">
        <f>INDEX('Dictionary Linked'!$C$2:$C$109, MATCH(F_Outputs!$B22, 'Dictionary Linked'!$A$2:$A$109, 0))</f>
        <v>Length of new sewers laid - Resilience - Proportional allocation</v>
      </c>
      <c r="D22" s="161" t="str">
        <f>INDEX('Dictionary Linked'!$D$2:$D$109, MATCH(F_Outputs!$B22, 'Dictionary Linked'!$A$2:$A$109, 0))</f>
        <v>km</v>
      </c>
      <c r="E22" s="158" t="s">
        <v>384</v>
      </c>
      <c r="F22" s="161">
        <f>IF(ISBLANK('1. Proportional'!J14),"##BLANK",'1. Proportional'!J14)</f>
        <v>0</v>
      </c>
      <c r="G22" s="161">
        <f>IF(ISBLANK('1. Proportional'!R14),"##BLANK",'1. Proportional'!R14)</f>
        <v>0</v>
      </c>
      <c r="H22" s="161">
        <f>IF(ISBLANK('1. Proportional'!Z14),"##BLANK",'1. Proportional'!Z14)</f>
        <v>3.1</v>
      </c>
      <c r="I22" s="161">
        <f>IF(ISBLANK('1. Proportional'!AH14),"##BLANK",'1. Proportional'!AH14)</f>
        <v>0.1</v>
      </c>
      <c r="J22" s="161">
        <f>IF(ISBLANK('1. Proportional'!AP14),"##BLANK",'1. Proportional'!AP14)</f>
        <v>0</v>
      </c>
      <c r="K22" s="160"/>
      <c r="L22" s="160"/>
      <c r="M22" s="160"/>
      <c r="N22" s="160"/>
      <c r="O22" s="160"/>
      <c r="P22" s="160"/>
    </row>
    <row r="23" spans="1:16" ht="14.45">
      <c r="A23" s="161" t="str">
        <f>Validation!$D$4</f>
        <v>WSH</v>
      </c>
      <c r="B23" s="162" t="str">
        <f>'1. Proportional'!CR14</f>
        <v>BN13540_M_P</v>
      </c>
      <c r="C23" s="161" t="str">
        <f>INDEX('Dictionary Linked'!$C$2:$C$109, MATCH(F_Outputs!$B23, 'Dictionary Linked'!$A$2:$A$109, 0))</f>
        <v>Length of new sewers laid - Maintenance - Proportional allocation</v>
      </c>
      <c r="D23" s="161" t="str">
        <f>INDEX('Dictionary Linked'!$D$2:$D$109, MATCH(F_Outputs!$B23, 'Dictionary Linked'!$A$2:$A$109, 0))</f>
        <v>km</v>
      </c>
      <c r="E23" s="158" t="s">
        <v>384</v>
      </c>
      <c r="F23" s="161">
        <f>IF(ISBLANK('1. Proportional'!K14),"##BLANK",'1. Proportional'!K14)</f>
        <v>1.7</v>
      </c>
      <c r="G23" s="161">
        <f>IF(ISBLANK('1. Proportional'!S14),"##BLANK",'1. Proportional'!S14)</f>
        <v>3.4</v>
      </c>
      <c r="H23" s="161">
        <f>IF(ISBLANK('1. Proportional'!AA14),"##BLANK",'1. Proportional'!AA14)</f>
        <v>2.1</v>
      </c>
      <c r="I23" s="161">
        <f>IF(ISBLANK('1. Proportional'!AI14),"##BLANK",'1. Proportional'!AI14)</f>
        <v>1.2</v>
      </c>
      <c r="J23" s="161">
        <f>IF(ISBLANK('1. Proportional'!AQ14),"##BLANK",'1. Proportional'!AQ14)</f>
        <v>0.3</v>
      </c>
      <c r="K23" s="160"/>
      <c r="L23" s="160"/>
      <c r="M23" s="160"/>
      <c r="N23" s="160"/>
      <c r="O23" s="160"/>
      <c r="P23" s="160"/>
    </row>
    <row r="24" spans="1:16" ht="14.45">
      <c r="A24" s="161" t="str">
        <f>Validation!$D$4</f>
        <v>WSH</v>
      </c>
      <c r="B24" s="161" t="str">
        <f>'1. Proportional'!CT14</f>
        <v>BN13540_TOT_P</v>
      </c>
      <c r="C24" s="161" t="str">
        <f>INDEX('Dictionary Linked'!$C$2:$C$109, MATCH(F_Outputs!$B24, 'Dictionary Linked'!$A$2:$A$109, 0))</f>
        <v>Length of new sewers laid - Total - Proportional allocation</v>
      </c>
      <c r="D24" s="161" t="str">
        <f>INDEX('Dictionary Linked'!$D$2:$D$109, MATCH(F_Outputs!$B24, 'Dictionary Linked'!$A$2:$A$109, 0))</f>
        <v>km</v>
      </c>
      <c r="E24" s="158" t="s">
        <v>384</v>
      </c>
      <c r="F24" s="161">
        <f>IF(ISBLANK('1. Proportional'!M14),"##BLANK",'1. Proportional'!M14)</f>
        <v>40.1</v>
      </c>
      <c r="G24" s="161">
        <f>IF(ISBLANK('1. Proportional'!U14),"##BLANK",'1. Proportional'!U14)</f>
        <v>39.799999999999997</v>
      </c>
      <c r="H24" s="161">
        <f>IF(ISBLANK('1. Proportional'!AC14),"##BLANK",'1. Proportional'!AC14)</f>
        <v>62</v>
      </c>
      <c r="I24" s="161">
        <f>IF(ISBLANK('1. Proportional'!AK14),"##BLANK",'1. Proportional'!AK14)</f>
        <v>102</v>
      </c>
      <c r="J24" s="161">
        <f>IF(ISBLANK('1. Proportional'!AS14),"##BLANK",'1. Proportional'!AS14)</f>
        <v>51.7</v>
      </c>
      <c r="K24" s="160"/>
      <c r="L24" s="160"/>
      <c r="M24" s="160"/>
      <c r="N24" s="160"/>
      <c r="O24" s="160"/>
      <c r="P24" s="160"/>
    </row>
    <row r="25" spans="1:16" ht="14.45">
      <c r="A25" s="161" t="str">
        <f>Validation!$D$4</f>
        <v>WSH</v>
      </c>
      <c r="B25" s="162" t="str">
        <f>'1. Proportional'!CM15</f>
        <v>BN13541_NRI_P</v>
      </c>
      <c r="C25" s="161" t="str">
        <f>INDEX('Dictionary Linked'!$C$2:$C$109, MATCH(F_Outputs!$B25, 'Dictionary Linked'!$A$2:$A$109, 0))</f>
        <v>Length of sewers upsized - Network reinforcement (Incumbent) - Proportional allocation</v>
      </c>
      <c r="D25" s="161" t="str">
        <f>INDEX('Dictionary Linked'!$D$2:$D$109, MATCH(F_Outputs!$B25, 'Dictionary Linked'!$A$2:$A$109, 0))</f>
        <v>km</v>
      </c>
      <c r="E25" s="158" t="s">
        <v>384</v>
      </c>
      <c r="F25" s="157">
        <f>IF(ISBLANK('1. Proportional'!F15),"##BLANK",'1. Proportional'!F15)</f>
        <v>0</v>
      </c>
      <c r="G25" s="157">
        <f>IF(ISBLANK('1. Proportional'!N15),"##BLANK",'1. Proportional'!N15)</f>
        <v>0</v>
      </c>
      <c r="H25" s="157">
        <f>IF(ISBLANK('1. Proportional'!V15),"##BLANK",'1. Proportional'!V15)</f>
        <v>0</v>
      </c>
      <c r="I25" s="157">
        <f>IF(ISBLANK('1. Proportional'!AD15),"##BLANK",'1. Proportional'!AD15)</f>
        <v>0</v>
      </c>
      <c r="J25" s="157">
        <f>IF(ISBLANK('1. Proportional'!AL15),"##BLANK",'1. Proportional'!AL15)</f>
        <v>0</v>
      </c>
      <c r="K25" s="160"/>
      <c r="L25" s="160"/>
      <c r="M25" s="160"/>
      <c r="N25" s="160"/>
      <c r="O25" s="160"/>
      <c r="P25" s="160"/>
    </row>
    <row r="26" spans="1:16" ht="14.45">
      <c r="A26" s="161" t="str">
        <f>Validation!$D$4</f>
        <v>WSH</v>
      </c>
      <c r="B26" s="162" t="str">
        <f>'1. Proportional'!CN15</f>
        <v>BN13541_NRSL_P</v>
      </c>
      <c r="C26" s="161" t="str">
        <f>INDEX('Dictionary Linked'!$C$2:$C$109, MATCH(F_Outputs!$B26, 'Dictionary Linked'!$A$2:$A$109, 0))</f>
        <v>Length of sewers upsized - Network reinforcement (Self-lay adoptions) - Proportional allocation</v>
      </c>
      <c r="D26" s="161" t="str">
        <f>INDEX('Dictionary Linked'!$D$2:$D$109, MATCH(F_Outputs!$B26, 'Dictionary Linked'!$A$2:$A$109, 0))</f>
        <v>km</v>
      </c>
      <c r="E26" s="158" t="s">
        <v>384</v>
      </c>
      <c r="F26" s="161">
        <f>IF(ISBLANK('1. Proportional'!G15),"##BLANK",'1. Proportional'!G15)</f>
        <v>0</v>
      </c>
      <c r="G26" s="161">
        <f>IF(ISBLANK('1. Proportional'!O15),"##BLANK",'1. Proportional'!O15)</f>
        <v>0</v>
      </c>
      <c r="H26" s="161">
        <f>IF(ISBLANK('1. Proportional'!W15),"##BLANK",'1. Proportional'!W15)</f>
        <v>0</v>
      </c>
      <c r="I26" s="161">
        <f>IF(ISBLANK('1. Proportional'!AE15),"##BLANK",'1. Proportional'!AE15)</f>
        <v>0</v>
      </c>
      <c r="J26" s="161">
        <f>IF(ISBLANK('1. Proportional'!AM15),"##BLANK",'1. Proportional'!AM15)</f>
        <v>0</v>
      </c>
      <c r="K26" s="160"/>
      <c r="L26" s="160"/>
      <c r="M26" s="160"/>
      <c r="N26" s="160"/>
      <c r="O26" s="160"/>
      <c r="P26" s="160"/>
    </row>
    <row r="27" spans="1:16" ht="14.45">
      <c r="A27" s="161" t="str">
        <f>Validation!$D$4</f>
        <v>WSH</v>
      </c>
      <c r="B27" s="162" t="str">
        <f>'1. Proportional'!CQ15</f>
        <v>BN13541_R_P</v>
      </c>
      <c r="C27" s="161" t="str">
        <f>INDEX('Dictionary Linked'!$C$2:$C$109, MATCH(F_Outputs!$B27, 'Dictionary Linked'!$A$2:$A$109, 0))</f>
        <v>Length of sewers upsized - Resilience - Proportional allocation</v>
      </c>
      <c r="D27" s="161" t="str">
        <f>INDEX('Dictionary Linked'!$D$2:$D$109, MATCH(F_Outputs!$B27, 'Dictionary Linked'!$A$2:$A$109, 0))</f>
        <v>km</v>
      </c>
      <c r="E27" s="158" t="s">
        <v>384</v>
      </c>
      <c r="F27" s="161">
        <f>IF(ISBLANK('1. Proportional'!J15),"##BLANK",'1. Proportional'!J15)</f>
        <v>0</v>
      </c>
      <c r="G27" s="161">
        <f>IF(ISBLANK('1. Proportional'!R15),"##BLANK",'1. Proportional'!R15)</f>
        <v>0</v>
      </c>
      <c r="H27" s="161">
        <f>IF(ISBLANK('1. Proportional'!Z15),"##BLANK",'1. Proportional'!Z15)</f>
        <v>0</v>
      </c>
      <c r="I27" s="161">
        <f>IF(ISBLANK('1. Proportional'!AH15),"##BLANK",'1. Proportional'!AH15)</f>
        <v>0</v>
      </c>
      <c r="J27" s="161">
        <f>IF(ISBLANK('1. Proportional'!AP15),"##BLANK",'1. Proportional'!AP15)</f>
        <v>0</v>
      </c>
      <c r="K27" s="160"/>
      <c r="L27" s="160"/>
      <c r="M27" s="160"/>
      <c r="N27" s="160"/>
      <c r="O27" s="160"/>
      <c r="P27" s="160"/>
    </row>
    <row r="28" spans="1:16" ht="14.45">
      <c r="A28" s="161" t="str">
        <f>Validation!$D$4</f>
        <v>WSH</v>
      </c>
      <c r="B28" s="162" t="str">
        <f>'1. Proportional'!CR15</f>
        <v>BN13541_M_P</v>
      </c>
      <c r="C28" s="161" t="str">
        <f>INDEX('Dictionary Linked'!$C$2:$C$109, MATCH(F_Outputs!$B28, 'Dictionary Linked'!$A$2:$A$109, 0))</f>
        <v>Length of sewers upsized - Maintenance - Proportional allocation</v>
      </c>
      <c r="D28" s="161" t="str">
        <f>INDEX('Dictionary Linked'!$D$2:$D$109, MATCH(F_Outputs!$B28, 'Dictionary Linked'!$A$2:$A$109, 0))</f>
        <v>km</v>
      </c>
      <c r="E28" s="158" t="s">
        <v>384</v>
      </c>
      <c r="F28" s="161">
        <f>IF(ISBLANK('1. Proportional'!K15),"##BLANK",'1. Proportional'!K15)</f>
        <v>0.2</v>
      </c>
      <c r="G28" s="161">
        <f>IF(ISBLANK('1. Proportional'!S15),"##BLANK",'1. Proportional'!S15)</f>
        <v>3.4</v>
      </c>
      <c r="H28" s="161">
        <f>IF(ISBLANK('1. Proportional'!AA15),"##BLANK",'1. Proportional'!AA15)</f>
        <v>1.8</v>
      </c>
      <c r="I28" s="161">
        <f>IF(ISBLANK('1. Proportional'!AI15),"##BLANK",'1. Proportional'!AI15)</f>
        <v>1.2</v>
      </c>
      <c r="J28" s="161">
        <f>IF(ISBLANK('1. Proportional'!AQ15),"##BLANK",'1. Proportional'!AQ15)</f>
        <v>0</v>
      </c>
      <c r="K28" s="160"/>
      <c r="L28" s="160"/>
      <c r="M28" s="160"/>
      <c r="N28" s="160"/>
      <c r="O28" s="160"/>
      <c r="P28" s="160"/>
    </row>
    <row r="29" spans="1:16" ht="14.45">
      <c r="A29" s="161" t="str">
        <f>Validation!$D$4</f>
        <v>WSH</v>
      </c>
      <c r="B29" s="161" t="str">
        <f>'1. Proportional'!CT15</f>
        <v>BN13541_TOT_P</v>
      </c>
      <c r="C29" s="161" t="str">
        <f>INDEX('Dictionary Linked'!$C$2:$C$109, MATCH(F_Outputs!$B29, 'Dictionary Linked'!$A$2:$A$109, 0))</f>
        <v>Length of sewers upsized - Total - Proportional allocation</v>
      </c>
      <c r="D29" s="161" t="str">
        <f>INDEX('Dictionary Linked'!$D$2:$D$109, MATCH(F_Outputs!$B29, 'Dictionary Linked'!$A$2:$A$109, 0))</f>
        <v>km</v>
      </c>
      <c r="E29" s="158" t="s">
        <v>384</v>
      </c>
      <c r="F29" s="161">
        <f>IF(ISBLANK('1. Proportional'!M15),"##BLANK",'1. Proportional'!M15)</f>
        <v>0.2</v>
      </c>
      <c r="G29" s="161">
        <f>IF(ISBLANK('1. Proportional'!U15),"##BLANK",'1. Proportional'!U15)</f>
        <v>3.4</v>
      </c>
      <c r="H29" s="161">
        <f>IF(ISBLANK('1. Proportional'!AC15),"##BLANK",'1. Proportional'!AC15)</f>
        <v>1.8</v>
      </c>
      <c r="I29" s="161">
        <f>IF(ISBLANK('1. Proportional'!AK15),"##BLANK",'1. Proportional'!AK15)</f>
        <v>1.2</v>
      </c>
      <c r="J29" s="161">
        <f>IF(ISBLANK('1. Proportional'!AS15),"##BLANK",'1. Proportional'!AS15)</f>
        <v>0</v>
      </c>
      <c r="K29" s="160"/>
      <c r="L29" s="160"/>
      <c r="M29" s="160"/>
      <c r="N29" s="160"/>
      <c r="O29" s="160"/>
      <c r="P29" s="160"/>
    </row>
    <row r="30" spans="1:16" ht="14.45">
      <c r="A30" s="161" t="str">
        <f>Validation!$D$4</f>
        <v>WSH</v>
      </c>
      <c r="B30" s="162" t="str">
        <f>'1. Proportional'!CM18</f>
        <v>B0006N_NRI_P</v>
      </c>
      <c r="C30" s="161" t="str">
        <f>INDEX('Dictionary Linked'!$C$2:$C$109, MATCH(F_Outputs!$B30, 'Dictionary Linked'!$A$2:$A$109, 0))</f>
        <v>New potable water pumping stations built  - Network reinforcement (Incumbent) - Proportional allocation</v>
      </c>
      <c r="D30" s="161" t="str">
        <f>INDEX('Dictionary Linked'!$D$2:$D$109, MATCH(F_Outputs!$B30, 'Dictionary Linked'!$A$2:$A$109, 0))</f>
        <v>nr</v>
      </c>
      <c r="E30" s="158" t="s">
        <v>384</v>
      </c>
      <c r="F30" s="157">
        <f>IF(ISBLANK('1. Proportional'!F18),"##BLANK",'1. Proportional'!F18)</f>
        <v>0</v>
      </c>
      <c r="G30" s="157">
        <f>IF(ISBLANK('1. Proportional'!N18),"##BLANK",'1. Proportional'!N18)</f>
        <v>1</v>
      </c>
      <c r="H30" s="157">
        <f>IF(ISBLANK('1. Proportional'!V18),"##BLANK",'1. Proportional'!V18)</f>
        <v>1</v>
      </c>
      <c r="I30" s="157">
        <f>IF(ISBLANK('1. Proportional'!AD18),"##BLANK",'1. Proportional'!AD18)</f>
        <v>0</v>
      </c>
      <c r="J30" s="157">
        <f>IF(ISBLANK('1. Proportional'!AL18),"##BLANK",'1. Proportional'!AL18)</f>
        <v>0</v>
      </c>
      <c r="K30" s="160"/>
    </row>
    <row r="31" spans="1:16" ht="14.45">
      <c r="A31" s="161" t="str">
        <f>Validation!$D$4</f>
        <v>WSH</v>
      </c>
      <c r="B31" s="162" t="str">
        <f>'1. Proportional'!CN18</f>
        <v>B0006N_NRSL_P</v>
      </c>
      <c r="C31" s="161" t="str">
        <f>INDEX('Dictionary Linked'!$C$2:$C$109, MATCH(F_Outputs!$B31, 'Dictionary Linked'!$A$2:$A$109, 0))</f>
        <v>New potable water pumping stations built  - Network reinforcement (Self-lay adoptions) - Proportional allocation</v>
      </c>
      <c r="D31" s="161" t="str">
        <f>INDEX('Dictionary Linked'!$D$2:$D$109, MATCH(F_Outputs!$B31, 'Dictionary Linked'!$A$2:$A$109, 0))</f>
        <v>nr</v>
      </c>
      <c r="E31" s="158" t="s">
        <v>384</v>
      </c>
      <c r="F31" s="161">
        <f>IF(ISBLANK('1. Proportional'!G18),"##BLANK",'1. Proportional'!G18)</f>
        <v>0</v>
      </c>
      <c r="G31" s="161">
        <f>IF(ISBLANK('1. Proportional'!O18),"##BLANK",'1. Proportional'!O18)</f>
        <v>0</v>
      </c>
      <c r="H31" s="161">
        <f>IF(ISBLANK('1. Proportional'!W18),"##BLANK",'1. Proportional'!W18)</f>
        <v>0</v>
      </c>
      <c r="I31" s="161">
        <f>IF(ISBLANK('1. Proportional'!AE18),"##BLANK",'1. Proportional'!AE18)</f>
        <v>0</v>
      </c>
      <c r="J31" s="161">
        <f>IF(ISBLANK('1. Proportional'!AM18),"##BLANK",'1. Proportional'!AM18)</f>
        <v>0</v>
      </c>
      <c r="K31" s="160"/>
    </row>
    <row r="32" spans="1:16" ht="14.45">
      <c r="A32" s="161" t="str">
        <f>Validation!$D$4</f>
        <v>WSH</v>
      </c>
      <c r="B32" s="162" t="str">
        <f>'1. Proportional'!CQ18</f>
        <v>B0006N_R_P</v>
      </c>
      <c r="C32" s="161" t="str">
        <f>INDEX('Dictionary Linked'!$C$2:$C$109, MATCH(F_Outputs!$B32, 'Dictionary Linked'!$A$2:$A$109, 0))</f>
        <v>New potable water pumping stations built  - Resilience - Proportional allocation</v>
      </c>
      <c r="D32" s="161" t="str">
        <f>INDEX('Dictionary Linked'!$D$2:$D$109, MATCH(F_Outputs!$B32, 'Dictionary Linked'!$A$2:$A$109, 0))</f>
        <v>nr</v>
      </c>
      <c r="E32" s="158" t="s">
        <v>384</v>
      </c>
      <c r="F32" s="161">
        <f>IF(ISBLANK('1. Proportional'!J18),"##BLANK",'1. Proportional'!J18)</f>
        <v>0</v>
      </c>
      <c r="G32" s="161">
        <f>IF(ISBLANK('1. Proportional'!R18),"##BLANK",'1. Proportional'!R18)</f>
        <v>0</v>
      </c>
      <c r="H32" s="161">
        <f>IF(ISBLANK('1. Proportional'!Z18),"##BLANK",'1. Proportional'!Z18)</f>
        <v>0</v>
      </c>
      <c r="I32" s="161">
        <f>IF(ISBLANK('1. Proportional'!AH18),"##BLANK",'1. Proportional'!AH18)</f>
        <v>0</v>
      </c>
      <c r="J32" s="161">
        <f>IF(ISBLANK('1. Proportional'!AP18),"##BLANK",'1. Proportional'!AP18)</f>
        <v>0</v>
      </c>
      <c r="K32" s="160"/>
    </row>
    <row r="33" spans="1:11" ht="14.45">
      <c r="A33" s="161" t="str">
        <f>Validation!$D$4</f>
        <v>WSH</v>
      </c>
      <c r="B33" s="162" t="str">
        <f>'1. Proportional'!CR18</f>
        <v>B0006N_M_P</v>
      </c>
      <c r="C33" s="161" t="str">
        <f>INDEX('Dictionary Linked'!$C$2:$C$109, MATCH(F_Outputs!$B33, 'Dictionary Linked'!$A$2:$A$109, 0))</f>
        <v>New potable water pumping stations built  - Maintenance - Proportional allocation</v>
      </c>
      <c r="D33" s="161" t="str">
        <f>INDEX('Dictionary Linked'!$D$2:$D$109, MATCH(F_Outputs!$B33, 'Dictionary Linked'!$A$2:$A$109, 0))</f>
        <v>nr</v>
      </c>
      <c r="E33" s="158" t="s">
        <v>384</v>
      </c>
      <c r="F33" s="161">
        <f>IF(ISBLANK('1. Proportional'!K18),"##BLANK",'1. Proportional'!K18)</f>
        <v>1</v>
      </c>
      <c r="G33" s="161">
        <f>IF(ISBLANK('1. Proportional'!S18),"##BLANK",'1. Proportional'!S18)</f>
        <v>0</v>
      </c>
      <c r="H33" s="161">
        <f>IF(ISBLANK('1. Proportional'!AA18),"##BLANK",'1. Proportional'!AA18)</f>
        <v>0</v>
      </c>
      <c r="I33" s="161">
        <f>IF(ISBLANK('1. Proportional'!AI18),"##BLANK",'1. Proportional'!AI18)</f>
        <v>0</v>
      </c>
      <c r="J33" s="161">
        <f>IF(ISBLANK('1. Proportional'!AQ18),"##BLANK",'1. Proportional'!AQ18)</f>
        <v>1</v>
      </c>
      <c r="K33" s="160"/>
    </row>
    <row r="34" spans="1:11" ht="14.45">
      <c r="A34" s="161" t="str">
        <f>Validation!$D$4</f>
        <v>WSH</v>
      </c>
      <c r="B34" s="162" t="str">
        <f>'1. Proportional'!CS18</f>
        <v>B0006N_WQ_P</v>
      </c>
      <c r="C34" s="161" t="str">
        <f>INDEX('Dictionary Linked'!$C$2:$C$109, MATCH(F_Outputs!$B34, 'Dictionary Linked'!$A$2:$A$109, 0))</f>
        <v>New potable water pumping stations built  - Water quality - Proportional allocation</v>
      </c>
      <c r="D34" s="161" t="str">
        <f>INDEX('Dictionary Linked'!$D$2:$D$109, MATCH(F_Outputs!$B34, 'Dictionary Linked'!$A$2:$A$109, 0))</f>
        <v>nr</v>
      </c>
      <c r="E34" s="158" t="s">
        <v>384</v>
      </c>
      <c r="F34" s="161">
        <f>IF(ISBLANK('1. Proportional'!L18),"##BLANK",'1. Proportional'!L18)</f>
        <v>0</v>
      </c>
      <c r="G34" s="161">
        <f>IF(ISBLANK('1. Proportional'!T18),"##BLANK",'1. Proportional'!T18)</f>
        <v>0</v>
      </c>
      <c r="H34" s="161">
        <f>IF(ISBLANK('1. Proportional'!AB18),"##BLANK",'1. Proportional'!AB18)</f>
        <v>0</v>
      </c>
      <c r="I34" s="161">
        <f>IF(ISBLANK('1. Proportional'!AJ18),"##BLANK",'1. Proportional'!AJ18)</f>
        <v>0</v>
      </c>
      <c r="J34" s="161">
        <f>IF(ISBLANK('1. Proportional'!AR18),"##BLANK",'1. Proportional'!AR18)</f>
        <v>0</v>
      </c>
      <c r="K34" s="160"/>
    </row>
    <row r="35" spans="1:11" ht="14.45">
      <c r="A35" s="161" t="str">
        <f>Validation!$D$4</f>
        <v>WSH</v>
      </c>
      <c r="B35" s="161" t="str">
        <f>'1. Proportional'!CT18</f>
        <v>B0006N_TOT_P</v>
      </c>
      <c r="C35" s="161" t="str">
        <f>INDEX('Dictionary Linked'!$C$2:$C$109, MATCH(F_Outputs!$B35, 'Dictionary Linked'!$A$2:$A$109, 0))</f>
        <v>New potable water pumping stations built  - Total - Proportional allocation</v>
      </c>
      <c r="D35" s="161" t="str">
        <f>INDEX('Dictionary Linked'!$D$2:$D$109, MATCH(F_Outputs!$B35, 'Dictionary Linked'!$A$2:$A$109, 0))</f>
        <v>nr</v>
      </c>
      <c r="E35" s="158" t="s">
        <v>384</v>
      </c>
      <c r="F35" s="161">
        <f>IF(ISBLANK('1. Proportional'!M18),"##BLANK",'1. Proportional'!M18)</f>
        <v>1</v>
      </c>
      <c r="G35" s="161">
        <f>IF(ISBLANK('1. Proportional'!U18),"##BLANK",'1. Proportional'!U18)</f>
        <v>1</v>
      </c>
      <c r="H35" s="161">
        <f>IF(ISBLANK('1. Proportional'!AC18),"##BLANK",'1. Proportional'!AC18)</f>
        <v>1</v>
      </c>
      <c r="I35" s="161">
        <f>IF(ISBLANK('1. Proportional'!AK18),"##BLANK",'1. Proportional'!AK18)</f>
        <v>0</v>
      </c>
      <c r="J35" s="161">
        <f>IF(ISBLANK('1. Proportional'!AS18),"##BLANK",'1. Proportional'!AS18)</f>
        <v>1</v>
      </c>
      <c r="K35" s="160"/>
    </row>
    <row r="36" spans="1:11" ht="14.45">
      <c r="A36" s="161" t="str">
        <f>Validation!$D$4</f>
        <v>WSH</v>
      </c>
      <c r="B36" s="162" t="str">
        <f>'1. Proportional'!CM19</f>
        <v>B0006U_NRI_P</v>
      </c>
      <c r="C36" s="161" t="str">
        <f>INDEX('Dictionary Linked'!$C$2:$C$109, MATCH(F_Outputs!$B36, 'Dictionary Linked'!$A$2:$A$109, 0))</f>
        <v>Existing potable water pumping stations upsized - Network reinforcement (Incumbent) - Proportional allocation</v>
      </c>
      <c r="D36" s="161" t="str">
        <f>INDEX('Dictionary Linked'!$D$2:$D$109, MATCH(F_Outputs!$B36, 'Dictionary Linked'!$A$2:$A$109, 0))</f>
        <v>nr</v>
      </c>
      <c r="E36" s="158" t="s">
        <v>384</v>
      </c>
      <c r="F36" s="157">
        <f>IF(ISBLANK('1. Proportional'!F19),"##BLANK",'1. Proportional'!F19)</f>
        <v>0</v>
      </c>
      <c r="G36" s="157">
        <f>IF(ISBLANK('1. Proportional'!N19),"##BLANK",'1. Proportional'!N19)</f>
        <v>0</v>
      </c>
      <c r="H36" s="157">
        <f>IF(ISBLANK('1. Proportional'!V19),"##BLANK",'1. Proportional'!V19)</f>
        <v>0</v>
      </c>
      <c r="I36" s="157">
        <f>IF(ISBLANK('1. Proportional'!AD19),"##BLANK",'1. Proportional'!AD19)</f>
        <v>0</v>
      </c>
      <c r="J36" s="157">
        <f>IF(ISBLANK('1. Proportional'!AL19),"##BLANK",'1. Proportional'!AL19)</f>
        <v>0</v>
      </c>
      <c r="K36" s="160"/>
    </row>
    <row r="37" spans="1:11" ht="14.45">
      <c r="A37" s="161" t="str">
        <f>Validation!$D$4</f>
        <v>WSH</v>
      </c>
      <c r="B37" s="162" t="str">
        <f>'1. Proportional'!CN19</f>
        <v>B0006U_NRSL_P</v>
      </c>
      <c r="C37" s="161" t="str">
        <f>INDEX('Dictionary Linked'!$C$2:$C$109, MATCH(F_Outputs!$B37, 'Dictionary Linked'!$A$2:$A$109, 0))</f>
        <v>Existing potable water pumping stations upsized - Network reinforcement (Self-lay adoptions) - Proportional allocation</v>
      </c>
      <c r="D37" s="161" t="str">
        <f>INDEX('Dictionary Linked'!$D$2:$D$109, MATCH(F_Outputs!$B37, 'Dictionary Linked'!$A$2:$A$109, 0))</f>
        <v>nr</v>
      </c>
      <c r="E37" s="158" t="s">
        <v>384</v>
      </c>
      <c r="F37" s="161">
        <f>IF(ISBLANK('1. Proportional'!G19),"##BLANK",'1. Proportional'!G19)</f>
        <v>0</v>
      </c>
      <c r="G37" s="161">
        <f>IF(ISBLANK('1. Proportional'!O19),"##BLANK",'1. Proportional'!O19)</f>
        <v>0</v>
      </c>
      <c r="H37" s="161">
        <f>IF(ISBLANK('1. Proportional'!W19),"##BLANK",'1. Proportional'!W19)</f>
        <v>0</v>
      </c>
      <c r="I37" s="161">
        <f>IF(ISBLANK('1. Proportional'!AE19),"##BLANK",'1. Proportional'!AE19)</f>
        <v>0</v>
      </c>
      <c r="J37" s="161">
        <f>IF(ISBLANK('1. Proportional'!AM19),"##BLANK",'1. Proportional'!AM19)</f>
        <v>0</v>
      </c>
      <c r="K37" s="160"/>
    </row>
    <row r="38" spans="1:11" ht="14.45">
      <c r="A38" s="161" t="str">
        <f>Validation!$D$4</f>
        <v>WSH</v>
      </c>
      <c r="B38" s="162" t="str">
        <f>'1. Proportional'!CQ19</f>
        <v>B0006U_R_P</v>
      </c>
      <c r="C38" s="161" t="str">
        <f>INDEX('Dictionary Linked'!$C$2:$C$109, MATCH(F_Outputs!$B38, 'Dictionary Linked'!$A$2:$A$109, 0))</f>
        <v>Existing potable water pumping stations upsized - Resilience - Proportional allocation</v>
      </c>
      <c r="D38" s="161" t="str">
        <f>INDEX('Dictionary Linked'!$D$2:$D$109, MATCH(F_Outputs!$B38, 'Dictionary Linked'!$A$2:$A$109, 0))</f>
        <v>nr</v>
      </c>
      <c r="E38" s="158" t="s">
        <v>384</v>
      </c>
      <c r="F38" s="161">
        <f>IF(ISBLANK('1. Proportional'!J19),"##BLANK",'1. Proportional'!J19)</f>
        <v>0</v>
      </c>
      <c r="G38" s="161">
        <f>IF(ISBLANK('1. Proportional'!R19),"##BLANK",'1. Proportional'!R19)</f>
        <v>0</v>
      </c>
      <c r="H38" s="161">
        <f>IF(ISBLANK('1. Proportional'!Z19),"##BLANK",'1. Proportional'!Z19)</f>
        <v>0</v>
      </c>
      <c r="I38" s="161">
        <f>IF(ISBLANK('1. Proportional'!AH19),"##BLANK",'1. Proportional'!AH19)</f>
        <v>0</v>
      </c>
      <c r="J38" s="161">
        <f>IF(ISBLANK('1. Proportional'!AP19),"##BLANK",'1. Proportional'!AP19)</f>
        <v>0</v>
      </c>
      <c r="K38" s="160"/>
    </row>
    <row r="39" spans="1:11" ht="14.45">
      <c r="A39" s="161" t="str">
        <f>Validation!$D$4</f>
        <v>WSH</v>
      </c>
      <c r="B39" s="162" t="str">
        <f>'1. Proportional'!CR19</f>
        <v>B0006U_M_P</v>
      </c>
      <c r="C39" s="161" t="str">
        <f>INDEX('Dictionary Linked'!$C$2:$C$109, MATCH(F_Outputs!$B39, 'Dictionary Linked'!$A$2:$A$109, 0))</f>
        <v>Existing potable water pumping stations upsized - Maintenance - Proportional allocation</v>
      </c>
      <c r="D39" s="161" t="str">
        <f>INDEX('Dictionary Linked'!$D$2:$D$109, MATCH(F_Outputs!$B39, 'Dictionary Linked'!$A$2:$A$109, 0))</f>
        <v>nr</v>
      </c>
      <c r="E39" s="158" t="s">
        <v>384</v>
      </c>
      <c r="F39" s="161">
        <f>IF(ISBLANK('1. Proportional'!K19),"##BLANK",'1. Proportional'!K19)</f>
        <v>0</v>
      </c>
      <c r="G39" s="161">
        <f>IF(ISBLANK('1. Proportional'!S19),"##BLANK",'1. Proportional'!S19)</f>
        <v>1</v>
      </c>
      <c r="H39" s="161">
        <f>IF(ISBLANK('1. Proportional'!AA19),"##BLANK",'1. Proportional'!AA19)</f>
        <v>1</v>
      </c>
      <c r="I39" s="161">
        <f>IF(ISBLANK('1. Proportional'!AI19),"##BLANK",'1. Proportional'!AI19)</f>
        <v>0</v>
      </c>
      <c r="J39" s="161">
        <f>IF(ISBLANK('1. Proportional'!AQ19),"##BLANK",'1. Proportional'!AQ19)</f>
        <v>1</v>
      </c>
      <c r="K39" s="160"/>
    </row>
    <row r="40" spans="1:11" ht="14.45">
      <c r="A40" s="161" t="str">
        <f>Validation!$D$4</f>
        <v>WSH</v>
      </c>
      <c r="B40" s="162" t="str">
        <f>'1. Proportional'!CS19</f>
        <v>B0006U_WQ_P</v>
      </c>
      <c r="C40" s="161" t="str">
        <f>INDEX('Dictionary Linked'!$C$2:$C$109, MATCH(F_Outputs!$B40, 'Dictionary Linked'!$A$2:$A$109, 0))</f>
        <v>Existing potable water pumping stations upsized - Water quality - Proportional allocation</v>
      </c>
      <c r="D40" s="161" t="str">
        <f>INDEX('Dictionary Linked'!$D$2:$D$109, MATCH(F_Outputs!$B40, 'Dictionary Linked'!$A$2:$A$109, 0))</f>
        <v>nr</v>
      </c>
      <c r="E40" s="158" t="s">
        <v>384</v>
      </c>
      <c r="F40" s="161">
        <f>IF(ISBLANK('1. Proportional'!L19),"##BLANK",'1. Proportional'!L19)</f>
        <v>0</v>
      </c>
      <c r="G40" s="161">
        <f>IF(ISBLANK('1. Proportional'!T19),"##BLANK",'1. Proportional'!T19)</f>
        <v>0</v>
      </c>
      <c r="H40" s="161">
        <f>IF(ISBLANK('1. Proportional'!AB19),"##BLANK",'1. Proportional'!AB19)</f>
        <v>0</v>
      </c>
      <c r="I40" s="161">
        <f>IF(ISBLANK('1. Proportional'!AJ19),"##BLANK",'1. Proportional'!AJ19)</f>
        <v>0</v>
      </c>
      <c r="J40" s="161">
        <f>IF(ISBLANK('1. Proportional'!AR19),"##BLANK",'1. Proportional'!AR19)</f>
        <v>0</v>
      </c>
      <c r="K40" s="160"/>
    </row>
    <row r="41" spans="1:11" ht="14.45">
      <c r="A41" s="161" t="str">
        <f>Validation!$D$4</f>
        <v>WSH</v>
      </c>
      <c r="B41" s="161" t="str">
        <f>'1. Proportional'!CT19</f>
        <v>B0006U_TOT_P</v>
      </c>
      <c r="C41" s="161" t="str">
        <f>INDEX('Dictionary Linked'!$C$2:$C$109, MATCH(F_Outputs!$B41, 'Dictionary Linked'!$A$2:$A$109, 0))</f>
        <v>Existing potable water pumping stations upsized - Total - Proportional allocation</v>
      </c>
      <c r="D41" s="161" t="str">
        <f>INDEX('Dictionary Linked'!$D$2:$D$109, MATCH(F_Outputs!$B41, 'Dictionary Linked'!$A$2:$A$109, 0))</f>
        <v>nr</v>
      </c>
      <c r="E41" s="158" t="s">
        <v>384</v>
      </c>
      <c r="F41" s="161">
        <f>IF(ISBLANK('1. Proportional'!M19),"##BLANK",'1. Proportional'!M19)</f>
        <v>0</v>
      </c>
      <c r="G41" s="161">
        <f>IF(ISBLANK('1. Proportional'!U19),"##BLANK",'1. Proportional'!U19)</f>
        <v>1</v>
      </c>
      <c r="H41" s="161">
        <f>IF(ISBLANK('1. Proportional'!AC19),"##BLANK",'1. Proportional'!AC19)</f>
        <v>1</v>
      </c>
      <c r="I41" s="161">
        <f>IF(ISBLANK('1. Proportional'!AK19),"##BLANK",'1. Proportional'!AK19)</f>
        <v>0</v>
      </c>
      <c r="J41" s="161">
        <f>IF(ISBLANK('1. Proportional'!AS19),"##BLANK",'1. Proportional'!AS19)</f>
        <v>1</v>
      </c>
      <c r="K41" s="160"/>
    </row>
    <row r="42" spans="1:11" ht="14.45">
      <c r="A42" s="161" t="str">
        <f>Validation!$D$4</f>
        <v>WSH</v>
      </c>
      <c r="B42" s="162" t="str">
        <f>'1. Proportional'!CM20</f>
        <v>B0006C_NRI_P</v>
      </c>
      <c r="C42" s="161" t="str">
        <f>INDEX('Dictionary Linked'!$C$2:$C$109, MATCH(F_Outputs!$B42, 'Dictionary Linked'!$A$2:$A$109, 0))</f>
        <v>Additional potable water pumping capacity installed - Network reinforcement (Incumbent) - Proportional allocation</v>
      </c>
      <c r="D42" s="161" t="str">
        <f>INDEX('Dictionary Linked'!$D$2:$D$109, MATCH(F_Outputs!$B42, 'Dictionary Linked'!$A$2:$A$109, 0))</f>
        <v>kW</v>
      </c>
      <c r="E42" s="158" t="s">
        <v>384</v>
      </c>
      <c r="F42" s="157">
        <f>IF(ISBLANK('1. Proportional'!F20),"##BLANK",'1. Proportional'!F20)</f>
        <v>0</v>
      </c>
      <c r="G42" s="157">
        <f>IF(ISBLANK('1. Proportional'!N20),"##BLANK",'1. Proportional'!N20)</f>
        <v>11</v>
      </c>
      <c r="H42" s="157">
        <f>IF(ISBLANK('1. Proportional'!V20),"##BLANK",'1. Proportional'!V20)</f>
        <v>37</v>
      </c>
      <c r="I42" s="157">
        <f>IF(ISBLANK('1. Proportional'!AD20),"##BLANK",'1. Proportional'!AD20)</f>
        <v>0</v>
      </c>
      <c r="J42" s="157">
        <f>IF(ISBLANK('1. Proportional'!AL20),"##BLANK",'1. Proportional'!AL20)</f>
        <v>0</v>
      </c>
      <c r="K42" s="160"/>
    </row>
    <row r="43" spans="1:11" ht="14.45">
      <c r="A43" s="161" t="str">
        <f>Validation!$D$4</f>
        <v>WSH</v>
      </c>
      <c r="B43" s="162" t="str">
        <f>'1. Proportional'!CN20</f>
        <v>B0006C_NRSL_P</v>
      </c>
      <c r="C43" s="161" t="str">
        <f>INDEX('Dictionary Linked'!$C$2:$C$109, MATCH(F_Outputs!$B43, 'Dictionary Linked'!$A$2:$A$109, 0))</f>
        <v>Additional potable water pumping capacity installed - Network reinforcement (Self-lay adoptions) - Proportional allocation</v>
      </c>
      <c r="D43" s="161" t="str">
        <f>INDEX('Dictionary Linked'!$D$2:$D$109, MATCH(F_Outputs!$B43, 'Dictionary Linked'!$A$2:$A$109, 0))</f>
        <v>kW</v>
      </c>
      <c r="E43" s="158" t="s">
        <v>384</v>
      </c>
      <c r="F43" s="161">
        <f>IF(ISBLANK('1. Proportional'!G20),"##BLANK",'1. Proportional'!G20)</f>
        <v>0</v>
      </c>
      <c r="G43" s="161">
        <f>IF(ISBLANK('1. Proportional'!O20),"##BLANK",'1. Proportional'!O20)</f>
        <v>0</v>
      </c>
      <c r="H43" s="161">
        <f>IF(ISBLANK('1. Proportional'!W20),"##BLANK",'1. Proportional'!W20)</f>
        <v>0</v>
      </c>
      <c r="I43" s="161">
        <f>IF(ISBLANK('1. Proportional'!AE20),"##BLANK",'1. Proportional'!AE20)</f>
        <v>0</v>
      </c>
      <c r="J43" s="161">
        <f>IF(ISBLANK('1. Proportional'!AM20),"##BLANK",'1. Proportional'!AM20)</f>
        <v>0</v>
      </c>
      <c r="K43" s="160"/>
    </row>
    <row r="44" spans="1:11" ht="14.45">
      <c r="A44" s="161" t="str">
        <f>Validation!$D$4</f>
        <v>WSH</v>
      </c>
      <c r="B44" s="162" t="str">
        <f>'1. Proportional'!CQ20</f>
        <v>B0006C_R_P</v>
      </c>
      <c r="C44" s="161" t="str">
        <f>INDEX('Dictionary Linked'!$C$2:$C$109, MATCH(F_Outputs!$B44, 'Dictionary Linked'!$A$2:$A$109, 0))</f>
        <v>Additional potable water pumping capacity installed - Resilience - Proportional allocation</v>
      </c>
      <c r="D44" s="161" t="str">
        <f>INDEX('Dictionary Linked'!$D$2:$D$109, MATCH(F_Outputs!$B44, 'Dictionary Linked'!$A$2:$A$109, 0))</f>
        <v>kW</v>
      </c>
      <c r="E44" s="158" t="s">
        <v>384</v>
      </c>
      <c r="F44" s="161">
        <f>IF(ISBLANK('1. Proportional'!J20),"##BLANK",'1. Proportional'!J20)</f>
        <v>0</v>
      </c>
      <c r="G44" s="161">
        <f>IF(ISBLANK('1. Proportional'!R20),"##BLANK",'1. Proportional'!R20)</f>
        <v>0</v>
      </c>
      <c r="H44" s="161">
        <f>IF(ISBLANK('1. Proportional'!Z20),"##BLANK",'1. Proportional'!Z20)</f>
        <v>0</v>
      </c>
      <c r="I44" s="161">
        <f>IF(ISBLANK('1. Proportional'!AH20),"##BLANK",'1. Proportional'!AH20)</f>
        <v>0</v>
      </c>
      <c r="J44" s="161">
        <f>IF(ISBLANK('1. Proportional'!AP20),"##BLANK",'1. Proportional'!AP20)</f>
        <v>0</v>
      </c>
      <c r="K44" s="160"/>
    </row>
    <row r="45" spans="1:11" ht="14.45">
      <c r="A45" s="161" t="str">
        <f>Validation!$D$4</f>
        <v>WSH</v>
      </c>
      <c r="B45" s="162" t="str">
        <f>'1. Proportional'!CR20</f>
        <v>B0006C_M_P</v>
      </c>
      <c r="C45" s="161" t="str">
        <f>INDEX('Dictionary Linked'!$C$2:$C$109, MATCH(F_Outputs!$B45, 'Dictionary Linked'!$A$2:$A$109, 0))</f>
        <v>Additional potable water pumping capacity installed - Maintenance - Proportional allocation</v>
      </c>
      <c r="D45" s="161" t="str">
        <f>INDEX('Dictionary Linked'!$D$2:$D$109, MATCH(F_Outputs!$B45, 'Dictionary Linked'!$A$2:$A$109, 0))</f>
        <v>kW</v>
      </c>
      <c r="E45" s="158" t="s">
        <v>384</v>
      </c>
      <c r="F45" s="161">
        <f>IF(ISBLANK('1. Proportional'!K20),"##BLANK",'1. Proportional'!K20)</f>
        <v>4.4000000000000004</v>
      </c>
      <c r="G45" s="161">
        <f>IF(ISBLANK('1. Proportional'!S20),"##BLANK",'1. Proportional'!S20)</f>
        <v>7</v>
      </c>
      <c r="H45" s="161">
        <f>IF(ISBLANK('1. Proportional'!AA20),"##BLANK",'1. Proportional'!AA20)</f>
        <v>36</v>
      </c>
      <c r="I45" s="161">
        <f>IF(ISBLANK('1. Proportional'!AI20),"##BLANK",'1. Proportional'!AI20)</f>
        <v>0</v>
      </c>
      <c r="J45" s="161">
        <f>IF(ISBLANK('1. Proportional'!AQ20),"##BLANK",'1. Proportional'!AQ20)</f>
        <v>18.3</v>
      </c>
      <c r="K45" s="160"/>
    </row>
    <row r="46" spans="1:11" ht="14.45">
      <c r="A46" s="161" t="str">
        <f>Validation!$D$4</f>
        <v>WSH</v>
      </c>
      <c r="B46" s="162" t="str">
        <f>'1. Proportional'!CS20</f>
        <v>B0006C_WQ_P</v>
      </c>
      <c r="C46" s="161" t="str">
        <f>INDEX('Dictionary Linked'!$C$2:$C$109, MATCH(F_Outputs!$B46, 'Dictionary Linked'!$A$2:$A$109, 0))</f>
        <v>Additional potable water pumping capacity installed - Water quality - Proportional allocation</v>
      </c>
      <c r="D46" s="161" t="str">
        <f>INDEX('Dictionary Linked'!$D$2:$D$109, MATCH(F_Outputs!$B46, 'Dictionary Linked'!$A$2:$A$109, 0))</f>
        <v>kW</v>
      </c>
      <c r="E46" s="158" t="s">
        <v>384</v>
      </c>
      <c r="F46" s="161">
        <f>IF(ISBLANK('1. Proportional'!L20),"##BLANK",'1. Proportional'!L20)</f>
        <v>0</v>
      </c>
      <c r="G46" s="161">
        <f>IF(ISBLANK('1. Proportional'!T20),"##BLANK",'1. Proportional'!T20)</f>
        <v>0</v>
      </c>
      <c r="H46" s="161">
        <f>IF(ISBLANK('1. Proportional'!AB20),"##BLANK",'1. Proportional'!AB20)</f>
        <v>0</v>
      </c>
      <c r="I46" s="161">
        <f>IF(ISBLANK('1. Proportional'!AJ20),"##BLANK",'1. Proportional'!AJ20)</f>
        <v>0</v>
      </c>
      <c r="J46" s="161">
        <f>IF(ISBLANK('1. Proportional'!AR20),"##BLANK",'1. Proportional'!AR20)</f>
        <v>0</v>
      </c>
      <c r="K46" s="160"/>
    </row>
    <row r="47" spans="1:11" ht="14.45">
      <c r="A47" s="161" t="str">
        <f>Validation!$D$4</f>
        <v>WSH</v>
      </c>
      <c r="B47" s="161" t="str">
        <f>'1. Proportional'!CT20</f>
        <v>B0006C_TOT_P</v>
      </c>
      <c r="C47" s="161" t="str">
        <f>INDEX('Dictionary Linked'!$C$2:$C$109, MATCH(F_Outputs!$B47, 'Dictionary Linked'!$A$2:$A$109, 0))</f>
        <v>Additional potable water pumping capacity installed - Total - Proportional allocation</v>
      </c>
      <c r="D47" s="161" t="str">
        <f>INDEX('Dictionary Linked'!$D$2:$D$109, MATCH(F_Outputs!$B47, 'Dictionary Linked'!$A$2:$A$109, 0))</f>
        <v>kW</v>
      </c>
      <c r="E47" s="158" t="s">
        <v>384</v>
      </c>
      <c r="F47" s="161">
        <f>IF(ISBLANK('1. Proportional'!M20),"##BLANK",'1. Proportional'!M20)</f>
        <v>4.4000000000000004</v>
      </c>
      <c r="G47" s="161">
        <f>IF(ISBLANK('1. Proportional'!U20),"##BLANK",'1. Proportional'!U20)</f>
        <v>18</v>
      </c>
      <c r="H47" s="161">
        <f>IF(ISBLANK('1. Proportional'!AC20),"##BLANK",'1. Proportional'!AC20)</f>
        <v>73</v>
      </c>
      <c r="I47" s="161">
        <f>IF(ISBLANK('1. Proportional'!AK20),"##BLANK",'1. Proportional'!AK20)</f>
        <v>0</v>
      </c>
      <c r="J47" s="161">
        <f>IF(ISBLANK('1. Proportional'!AS20),"##BLANK",'1. Proportional'!AS20)</f>
        <v>18.3</v>
      </c>
      <c r="K47" s="160"/>
    </row>
    <row r="48" spans="1:11" ht="14.45">
      <c r="A48" s="161" t="str">
        <f>Validation!$D$4</f>
        <v>WSH</v>
      </c>
      <c r="B48" s="162" t="str">
        <f>'1. Proportional'!CM23</f>
        <v>S6020_NRI_P</v>
      </c>
      <c r="C48" s="161" t="str">
        <f>INDEX('Dictionary Linked'!$C$2:$C$109, MATCH(F_Outputs!$B48, 'Dictionary Linked'!$A$2:$A$109, 0))</f>
        <v>New pumping stations built on sewerage network - Network reinforcement (Incumbent) - Proportional allocation</v>
      </c>
      <c r="D48" s="161" t="str">
        <f>INDEX('Dictionary Linked'!$D$2:$D$109, MATCH(F_Outputs!$B48, 'Dictionary Linked'!$A$2:$A$109, 0))</f>
        <v>nr</v>
      </c>
      <c r="E48" s="158" t="s">
        <v>384</v>
      </c>
      <c r="F48" s="157">
        <f>IF(ISBLANK('1. Proportional'!F23),"##BLANK",'1. Proportional'!F23)</f>
        <v>0</v>
      </c>
      <c r="G48" s="157">
        <f>IF(ISBLANK('1. Proportional'!N23),"##BLANK",'1. Proportional'!N23)</f>
        <v>1</v>
      </c>
      <c r="H48" s="157">
        <f>IF(ISBLANK('1. Proportional'!V23),"##BLANK",'1. Proportional'!V23)</f>
        <v>0</v>
      </c>
      <c r="I48" s="157">
        <f>IF(ISBLANK('1. Proportional'!AD23),"##BLANK",'1. Proportional'!AD23)</f>
        <v>0</v>
      </c>
      <c r="J48" s="157">
        <f>IF(ISBLANK('1. Proportional'!AL23),"##BLANK",'1. Proportional'!AL23)</f>
        <v>1</v>
      </c>
      <c r="K48" s="160"/>
    </row>
    <row r="49" spans="1:16" ht="14.45">
      <c r="A49" s="161" t="str">
        <f>Validation!$D$4</f>
        <v>WSH</v>
      </c>
      <c r="B49" s="162" t="str">
        <f>'1. Proportional'!CN23</f>
        <v>S6020_NRSL_P</v>
      </c>
      <c r="C49" s="161" t="str">
        <f>INDEX('Dictionary Linked'!$C$2:$C$109, MATCH(F_Outputs!$B49, 'Dictionary Linked'!$A$2:$A$109, 0))</f>
        <v>New pumping stations built on sewerage network - Network reinforcement (Self-lay adoptions) - Proportional allocation</v>
      </c>
      <c r="D49" s="161" t="str">
        <f>INDEX('Dictionary Linked'!$D$2:$D$109, MATCH(F_Outputs!$B49, 'Dictionary Linked'!$A$2:$A$109, 0))</f>
        <v>nr</v>
      </c>
      <c r="E49" s="158" t="s">
        <v>384</v>
      </c>
      <c r="F49" s="161">
        <f>IF(ISBLANK('1. Proportional'!G23),"##BLANK",'1. Proportional'!G23)</f>
        <v>0</v>
      </c>
      <c r="G49" s="161">
        <f>IF(ISBLANK('1. Proportional'!O23),"##BLANK",'1. Proportional'!O23)</f>
        <v>0</v>
      </c>
      <c r="H49" s="161">
        <f>IF(ISBLANK('1. Proportional'!W23),"##BLANK",'1. Proportional'!W23)</f>
        <v>0</v>
      </c>
      <c r="I49" s="161">
        <f>IF(ISBLANK('1. Proportional'!AE23),"##BLANK",'1. Proportional'!AE23)</f>
        <v>0</v>
      </c>
      <c r="J49" s="161">
        <f>IF(ISBLANK('1. Proportional'!AM23),"##BLANK",'1. Proportional'!AM23)</f>
        <v>0</v>
      </c>
      <c r="K49" s="160"/>
    </row>
    <row r="50" spans="1:16" ht="14.45">
      <c r="A50" s="161" t="str">
        <f>Validation!$D$4</f>
        <v>WSH</v>
      </c>
      <c r="B50" s="162" t="str">
        <f>'1. Proportional'!CQ23</f>
        <v>S6020_R_P</v>
      </c>
      <c r="C50" s="161" t="str">
        <f>INDEX('Dictionary Linked'!$C$2:$C$109, MATCH(F_Outputs!$B50, 'Dictionary Linked'!$A$2:$A$109, 0))</f>
        <v>New pumping stations built on sewerage network - Resilience - Proportional allocation</v>
      </c>
      <c r="D50" s="161" t="str">
        <f>INDEX('Dictionary Linked'!$D$2:$D$109, MATCH(F_Outputs!$B50, 'Dictionary Linked'!$A$2:$A$109, 0))</f>
        <v>nr</v>
      </c>
      <c r="E50" s="158" t="s">
        <v>384</v>
      </c>
      <c r="F50" s="161">
        <f>IF(ISBLANK('1. Proportional'!J23),"##BLANK",'1. Proportional'!J23)</f>
        <v>0</v>
      </c>
      <c r="G50" s="161">
        <f>IF(ISBLANK('1. Proportional'!R23),"##BLANK",'1. Proportional'!R23)</f>
        <v>0</v>
      </c>
      <c r="H50" s="161">
        <f>IF(ISBLANK('1. Proportional'!Z23),"##BLANK",'1. Proportional'!Z23)</f>
        <v>0</v>
      </c>
      <c r="I50" s="161">
        <f>IF(ISBLANK('1. Proportional'!AH23),"##BLANK",'1. Proportional'!AH23)</f>
        <v>1</v>
      </c>
      <c r="J50" s="161">
        <f>IF(ISBLANK('1. Proportional'!AP23),"##BLANK",'1. Proportional'!AP23)</f>
        <v>0</v>
      </c>
      <c r="K50" s="160"/>
    </row>
    <row r="51" spans="1:16" ht="14.45">
      <c r="A51" s="161" t="str">
        <f>Validation!$D$4</f>
        <v>WSH</v>
      </c>
      <c r="B51" s="162" t="str">
        <f>'1. Proportional'!CR23</f>
        <v>S6020_M_P</v>
      </c>
      <c r="C51" s="161" t="str">
        <f>INDEX('Dictionary Linked'!$C$2:$C$109, MATCH(F_Outputs!$B51, 'Dictionary Linked'!$A$2:$A$109, 0))</f>
        <v>New pumping stations built on sewerage network - Maintenance - Proportional allocation</v>
      </c>
      <c r="D51" s="161" t="str">
        <f>INDEX('Dictionary Linked'!$D$2:$D$109, MATCH(F_Outputs!$B51, 'Dictionary Linked'!$A$2:$A$109, 0))</f>
        <v>nr</v>
      </c>
      <c r="E51" s="158" t="s">
        <v>384</v>
      </c>
      <c r="F51" s="161">
        <f>IF(ISBLANK('1. Proportional'!K23),"##BLANK",'1. Proportional'!K23)</f>
        <v>0</v>
      </c>
      <c r="G51" s="161">
        <f>IF(ISBLANK('1. Proportional'!S23),"##BLANK",'1. Proportional'!S23)</f>
        <v>0</v>
      </c>
      <c r="H51" s="161">
        <f>IF(ISBLANK('1. Proportional'!AA23),"##BLANK",'1. Proportional'!AA23)</f>
        <v>0</v>
      </c>
      <c r="I51" s="161">
        <f>IF(ISBLANK('1. Proportional'!AI23),"##BLANK",'1. Proportional'!AI23)</f>
        <v>0.1</v>
      </c>
      <c r="J51" s="161">
        <f>IF(ISBLANK('1. Proportional'!AQ23),"##BLANK",'1. Proportional'!AQ23)</f>
        <v>0</v>
      </c>
      <c r="K51" s="160"/>
    </row>
    <row r="52" spans="1:16" ht="14.45">
      <c r="A52" s="161" t="str">
        <f>Validation!$D$4</f>
        <v>WSH</v>
      </c>
      <c r="B52" s="161" t="str">
        <f>'1. Proportional'!CT23</f>
        <v>S6020_TOT_P</v>
      </c>
      <c r="C52" s="161" t="str">
        <f>INDEX('Dictionary Linked'!$C$2:$C$109, MATCH(F_Outputs!$B52, 'Dictionary Linked'!$A$2:$A$109, 0))</f>
        <v>New pumping stations built on sewerage network - Total - Proportional allocation</v>
      </c>
      <c r="D52" s="161" t="str">
        <f>INDEX('Dictionary Linked'!$D$2:$D$109, MATCH(F_Outputs!$B52, 'Dictionary Linked'!$A$2:$A$109, 0))</f>
        <v>nr</v>
      </c>
      <c r="E52" s="158" t="s">
        <v>384</v>
      </c>
      <c r="F52" s="161">
        <f>IF(ISBLANK('1. Proportional'!M23),"##BLANK",'1. Proportional'!M23)</f>
        <v>0</v>
      </c>
      <c r="G52" s="161">
        <f>IF(ISBLANK('1. Proportional'!U23),"##BLANK",'1. Proportional'!U23)</f>
        <v>1</v>
      </c>
      <c r="H52" s="161">
        <f>IF(ISBLANK('1. Proportional'!AC23),"##BLANK",'1. Proportional'!AC23)</f>
        <v>0</v>
      </c>
      <c r="I52" s="161">
        <f>IF(ISBLANK('1. Proportional'!AK23),"##BLANK",'1. Proportional'!AK23)</f>
        <v>1</v>
      </c>
      <c r="J52" s="161">
        <f>IF(ISBLANK('1. Proportional'!AS23),"##BLANK",'1. Proportional'!AS23)</f>
        <v>1</v>
      </c>
      <c r="K52" s="160"/>
    </row>
    <row r="53" spans="1:16" ht="14.45">
      <c r="A53" s="161" t="str">
        <f>Validation!$D$4</f>
        <v>WSH</v>
      </c>
      <c r="B53" s="162" t="str">
        <f>'1. Proportional'!CM24</f>
        <v>S6021_NRI_P</v>
      </c>
      <c r="C53" s="161" t="str">
        <f>INDEX('Dictionary Linked'!$C$2:$C$109, MATCH(F_Outputs!$B53, 'Dictionary Linked'!$A$2:$A$109, 0))</f>
        <v>Existing stations upsized on sewerage network - Network reinforcement (Incumbent) - Proportional allocation</v>
      </c>
      <c r="D53" s="161" t="str">
        <f>INDEX('Dictionary Linked'!$D$2:$D$109, MATCH(F_Outputs!$B53, 'Dictionary Linked'!$A$2:$A$109, 0))</f>
        <v>nr</v>
      </c>
      <c r="E53" s="158" t="s">
        <v>384</v>
      </c>
      <c r="F53" s="157">
        <f>IF(ISBLANK('1. Proportional'!F24),"##BLANK",'1. Proportional'!F24)</f>
        <v>0</v>
      </c>
      <c r="G53" s="157">
        <f>IF(ISBLANK('1. Proportional'!N24),"##BLANK",'1. Proportional'!N24)</f>
        <v>1</v>
      </c>
      <c r="H53" s="157">
        <f>IF(ISBLANK('1. Proportional'!V24),"##BLANK",'1. Proportional'!V24)</f>
        <v>0</v>
      </c>
      <c r="I53" s="157">
        <f>IF(ISBLANK('1. Proportional'!AD24),"##BLANK",'1. Proportional'!AD24)</f>
        <v>0</v>
      </c>
      <c r="J53" s="157">
        <f>IF(ISBLANK('1. Proportional'!AL24),"##BLANK",'1. Proportional'!AL24)</f>
        <v>1</v>
      </c>
      <c r="K53" s="160"/>
    </row>
    <row r="54" spans="1:16" ht="14.45">
      <c r="A54" s="161" t="str">
        <f>Validation!$D$4</f>
        <v>WSH</v>
      </c>
      <c r="B54" s="162" t="str">
        <f>'1. Proportional'!CN24</f>
        <v>S6021_NRSL_P</v>
      </c>
      <c r="C54" s="161" t="str">
        <f>INDEX('Dictionary Linked'!$C$2:$C$109, MATCH(F_Outputs!$B54, 'Dictionary Linked'!$A$2:$A$109, 0))</f>
        <v>Existing stations upsized on sewerage network - Network reinforcement (Self-lay adoptions) - Proportional allocation</v>
      </c>
      <c r="D54" s="161" t="str">
        <f>INDEX('Dictionary Linked'!$D$2:$D$109, MATCH(F_Outputs!$B54, 'Dictionary Linked'!$A$2:$A$109, 0))</f>
        <v>nr</v>
      </c>
      <c r="E54" s="158" t="s">
        <v>384</v>
      </c>
      <c r="F54" s="161">
        <f>IF(ISBLANK('1. Proportional'!G24),"##BLANK",'1. Proportional'!G24)</f>
        <v>0</v>
      </c>
      <c r="G54" s="161">
        <f>IF(ISBLANK('1. Proportional'!O24),"##BLANK",'1. Proportional'!O24)</f>
        <v>0</v>
      </c>
      <c r="H54" s="161">
        <f>IF(ISBLANK('1. Proportional'!W24),"##BLANK",'1. Proportional'!W24)</f>
        <v>0</v>
      </c>
      <c r="I54" s="161">
        <f>IF(ISBLANK('1. Proportional'!AE24),"##BLANK",'1. Proportional'!AE24)</f>
        <v>0</v>
      </c>
      <c r="J54" s="161">
        <f>IF(ISBLANK('1. Proportional'!AM24),"##BLANK",'1. Proportional'!AM24)</f>
        <v>0</v>
      </c>
      <c r="K54" s="160"/>
    </row>
    <row r="55" spans="1:16" ht="14.45">
      <c r="A55" s="161" t="str">
        <f>Validation!$D$4</f>
        <v>WSH</v>
      </c>
      <c r="B55" s="162" t="str">
        <f>'1. Proportional'!CQ24</f>
        <v>S6021_R_P</v>
      </c>
      <c r="C55" s="161" t="str">
        <f>INDEX('Dictionary Linked'!$C$2:$C$109, MATCH(F_Outputs!$B55, 'Dictionary Linked'!$A$2:$A$109, 0))</f>
        <v>Existing stations upsized on sewerage network - Resilience - Proportional allocation</v>
      </c>
      <c r="D55" s="161" t="str">
        <f>INDEX('Dictionary Linked'!$D$2:$D$109, MATCH(F_Outputs!$B55, 'Dictionary Linked'!$A$2:$A$109, 0))</f>
        <v>nr</v>
      </c>
      <c r="E55" s="158" t="s">
        <v>384</v>
      </c>
      <c r="F55" s="161">
        <f>IF(ISBLANK('1. Proportional'!J24),"##BLANK",'1. Proportional'!J24)</f>
        <v>0</v>
      </c>
      <c r="G55" s="161">
        <f>IF(ISBLANK('1. Proportional'!R24),"##BLANK",'1. Proportional'!R24)</f>
        <v>0</v>
      </c>
      <c r="H55" s="161">
        <f>IF(ISBLANK('1. Proportional'!Z24),"##BLANK",'1. Proportional'!Z24)</f>
        <v>0</v>
      </c>
      <c r="I55" s="161">
        <f>IF(ISBLANK('1. Proportional'!AH24),"##BLANK",'1. Proportional'!AH24)</f>
        <v>0</v>
      </c>
      <c r="J55" s="161">
        <f>IF(ISBLANK('1. Proportional'!AP24),"##BLANK",'1. Proportional'!AP24)</f>
        <v>0.8</v>
      </c>
      <c r="K55" s="160"/>
    </row>
    <row r="56" spans="1:16" ht="14.45">
      <c r="A56" s="161" t="str">
        <f>Validation!$D$4</f>
        <v>WSH</v>
      </c>
      <c r="B56" s="162" t="str">
        <f>'1. Proportional'!CR24</f>
        <v>S6021_M_P</v>
      </c>
      <c r="C56" s="161" t="str">
        <f>INDEX('Dictionary Linked'!$C$2:$C$109, MATCH(F_Outputs!$B56, 'Dictionary Linked'!$A$2:$A$109, 0))</f>
        <v>Existing stations upsized on sewerage network - Maintenance - Proportional allocation</v>
      </c>
      <c r="D56" s="161" t="str">
        <f>INDEX('Dictionary Linked'!$D$2:$D$109, MATCH(F_Outputs!$B56, 'Dictionary Linked'!$A$2:$A$109, 0))</f>
        <v>nr</v>
      </c>
      <c r="E56" s="158" t="s">
        <v>384</v>
      </c>
      <c r="F56" s="161">
        <f>IF(ISBLANK('1. Proportional'!K24),"##BLANK",'1. Proportional'!K24)</f>
        <v>0</v>
      </c>
      <c r="G56" s="161">
        <f>IF(ISBLANK('1. Proportional'!S24),"##BLANK",'1. Proportional'!S24)</f>
        <v>1</v>
      </c>
      <c r="H56" s="161">
        <f>IF(ISBLANK('1. Proportional'!AA24),"##BLANK",'1. Proportional'!AA24)</f>
        <v>0</v>
      </c>
      <c r="I56" s="161">
        <f>IF(ISBLANK('1. Proportional'!AI24),"##BLANK",'1. Proportional'!AI24)</f>
        <v>0</v>
      </c>
      <c r="J56" s="161">
        <f>IF(ISBLANK('1. Proportional'!AQ24),"##BLANK",'1. Proportional'!AQ24)</f>
        <v>0.2</v>
      </c>
      <c r="K56" s="160"/>
    </row>
    <row r="57" spans="1:16" ht="14.45">
      <c r="A57" s="161" t="str">
        <f>Validation!$D$4</f>
        <v>WSH</v>
      </c>
      <c r="B57" s="161" t="str">
        <f>'1. Proportional'!CT24</f>
        <v>S6021_TOT_P</v>
      </c>
      <c r="C57" s="161" t="str">
        <f>INDEX('Dictionary Linked'!$C$2:$C$109, MATCH(F_Outputs!$B57, 'Dictionary Linked'!$A$2:$A$109, 0))</f>
        <v>Existing stations upsized on sewerage network - Total - Proportional allocation</v>
      </c>
      <c r="D57" s="161" t="str">
        <f>INDEX('Dictionary Linked'!$D$2:$D$109, MATCH(F_Outputs!$B57, 'Dictionary Linked'!$A$2:$A$109, 0))</f>
        <v>nr</v>
      </c>
      <c r="E57" s="158" t="s">
        <v>384</v>
      </c>
      <c r="F57" s="161">
        <f>IF(ISBLANK('1. Proportional'!M24),"##BLANK",'1. Proportional'!M24)</f>
        <v>0</v>
      </c>
      <c r="G57" s="161">
        <f>IF(ISBLANK('1. Proportional'!U24),"##BLANK",'1. Proportional'!U24)</f>
        <v>2</v>
      </c>
      <c r="H57" s="161">
        <f>IF(ISBLANK('1. Proportional'!AC24),"##BLANK",'1. Proportional'!AC24)</f>
        <v>0</v>
      </c>
      <c r="I57" s="161">
        <f>IF(ISBLANK('1. Proportional'!AK24),"##BLANK",'1. Proportional'!AK24)</f>
        <v>0</v>
      </c>
      <c r="J57" s="161">
        <f>IF(ISBLANK('1. Proportional'!AS24),"##BLANK",'1. Proportional'!AS24)</f>
        <v>2</v>
      </c>
      <c r="K57" s="160"/>
    </row>
    <row r="58" spans="1:16" ht="14.45">
      <c r="A58" s="161" t="str">
        <f>Validation!$D$4</f>
        <v>WSH</v>
      </c>
      <c r="B58" s="162" t="str">
        <f>'1. Proportional'!CM25</f>
        <v>S4028_NRI_P</v>
      </c>
      <c r="C58" s="161" t="str">
        <f>INDEX('Dictionary Linked'!$C$2:$C$109, MATCH(F_Outputs!$B58, 'Dictionary Linked'!$A$2:$A$109, 0))</f>
        <v>New pumping capacity installed on sewerage network - Network reinforcement (Incumbent) - Proportional allocation</v>
      </c>
      <c r="D58" s="161" t="str">
        <f>INDEX('Dictionary Linked'!$D$2:$D$109, MATCH(F_Outputs!$B58, 'Dictionary Linked'!$A$2:$A$109, 0))</f>
        <v>kW</v>
      </c>
      <c r="E58" s="158" t="s">
        <v>384</v>
      </c>
      <c r="F58" s="157">
        <f>IF(ISBLANK('1. Proportional'!F25),"##BLANK",'1. Proportional'!F25)</f>
        <v>0</v>
      </c>
      <c r="G58" s="157">
        <f>IF(ISBLANK('1. Proportional'!N25),"##BLANK",'1. Proportional'!N25)</f>
        <v>14.8</v>
      </c>
      <c r="H58" s="157">
        <f>IF(ISBLANK('1. Proportional'!V25),"##BLANK",'1. Proportional'!V25)</f>
        <v>0</v>
      </c>
      <c r="I58" s="157">
        <f>IF(ISBLANK('1. Proportional'!AD25),"##BLANK",'1. Proportional'!AD25)</f>
        <v>0</v>
      </c>
      <c r="J58" s="157">
        <f>IF(ISBLANK('1. Proportional'!AL25),"##BLANK",'1. Proportional'!AL25)</f>
        <v>9.4</v>
      </c>
      <c r="K58" s="160"/>
    </row>
    <row r="59" spans="1:16" ht="14.45">
      <c r="A59" s="161" t="str">
        <f>Validation!$D$4</f>
        <v>WSH</v>
      </c>
      <c r="B59" s="162" t="str">
        <f>'1. Proportional'!CN25</f>
        <v>S4028_NRSL_P</v>
      </c>
      <c r="C59" s="161" t="str">
        <f>INDEX('Dictionary Linked'!$C$2:$C$109, MATCH(F_Outputs!$B59, 'Dictionary Linked'!$A$2:$A$109, 0))</f>
        <v>New pumping capacity installed on sewerage network - Network reinforcement (Self-lay adoptions) - Proportional allocation</v>
      </c>
      <c r="D59" s="161" t="str">
        <f>INDEX('Dictionary Linked'!$D$2:$D$109, MATCH(F_Outputs!$B59, 'Dictionary Linked'!$A$2:$A$109, 0))</f>
        <v>kW</v>
      </c>
      <c r="E59" s="158" t="s">
        <v>384</v>
      </c>
      <c r="F59" s="161">
        <f>IF(ISBLANK('1. Proportional'!G25),"##BLANK",'1. Proportional'!G25)</f>
        <v>0</v>
      </c>
      <c r="G59" s="161">
        <f>IF(ISBLANK('1. Proportional'!O25),"##BLANK",'1. Proportional'!O25)</f>
        <v>0</v>
      </c>
      <c r="H59" s="161">
        <f>IF(ISBLANK('1. Proportional'!W25),"##BLANK",'1. Proportional'!W25)</f>
        <v>0</v>
      </c>
      <c r="I59" s="161">
        <f>IF(ISBLANK('1. Proportional'!AE25),"##BLANK",'1. Proportional'!AE25)</f>
        <v>0</v>
      </c>
      <c r="J59" s="161">
        <f>IF(ISBLANK('1. Proportional'!AM25),"##BLANK",'1. Proportional'!AM25)</f>
        <v>0</v>
      </c>
      <c r="K59" s="160"/>
      <c r="L59" s="160"/>
      <c r="M59" s="160"/>
      <c r="N59" s="160"/>
      <c r="O59" s="160"/>
      <c r="P59" s="160"/>
    </row>
    <row r="60" spans="1:16" ht="14.45">
      <c r="A60" s="161" t="str">
        <f>Validation!$D$4</f>
        <v>WSH</v>
      </c>
      <c r="B60" s="162" t="str">
        <f>'1. Proportional'!CQ25</f>
        <v>S4028_R_P</v>
      </c>
      <c r="C60" s="161" t="str">
        <f>INDEX('Dictionary Linked'!$C$2:$C$109, MATCH(F_Outputs!$B60, 'Dictionary Linked'!$A$2:$A$109, 0))</f>
        <v>New pumping capacity installed on sewerage network - Resilience - Proportional allocation</v>
      </c>
      <c r="D60" s="161" t="str">
        <f>INDEX('Dictionary Linked'!$D$2:$D$109, MATCH(F_Outputs!$B60, 'Dictionary Linked'!$A$2:$A$109, 0))</f>
        <v>kW</v>
      </c>
      <c r="E60" s="158" t="s">
        <v>384</v>
      </c>
      <c r="F60" s="161">
        <f>IF(ISBLANK('1. Proportional'!J25),"##BLANK",'1. Proportional'!J25)</f>
        <v>0</v>
      </c>
      <c r="G60" s="161">
        <f>IF(ISBLANK('1. Proportional'!R25),"##BLANK",'1. Proportional'!R25)</f>
        <v>0</v>
      </c>
      <c r="H60" s="161">
        <f>IF(ISBLANK('1. Proportional'!Z25),"##BLANK",'1. Proportional'!Z25)</f>
        <v>0</v>
      </c>
      <c r="I60" s="161">
        <f>IF(ISBLANK('1. Proportional'!AH25),"##BLANK",'1. Proportional'!AH25)</f>
        <v>91.2</v>
      </c>
      <c r="J60" s="161">
        <f>IF(ISBLANK('1. Proportional'!AP25),"##BLANK",'1. Proportional'!AP25)</f>
        <v>241</v>
      </c>
      <c r="K60" s="160"/>
      <c r="L60" s="160"/>
      <c r="M60" s="160"/>
      <c r="N60" s="160"/>
      <c r="O60" s="160"/>
      <c r="P60" s="160"/>
    </row>
    <row r="61" spans="1:16" ht="14.45">
      <c r="A61" s="161" t="str">
        <f>Validation!$D$4</f>
        <v>WSH</v>
      </c>
      <c r="B61" s="162" t="str">
        <f>'1. Proportional'!CR25</f>
        <v>S4028_M_P</v>
      </c>
      <c r="C61" s="161" t="str">
        <f>INDEX('Dictionary Linked'!$C$2:$C$109, MATCH(F_Outputs!$B61, 'Dictionary Linked'!$A$2:$A$109, 0))</f>
        <v>New pumping capacity installed on sewerage network - Maintenance - Proportional allocation</v>
      </c>
      <c r="D61" s="161" t="str">
        <f>INDEX('Dictionary Linked'!$D$2:$D$109, MATCH(F_Outputs!$B61, 'Dictionary Linked'!$A$2:$A$109, 0))</f>
        <v>kW</v>
      </c>
      <c r="E61" s="158" t="s">
        <v>384</v>
      </c>
      <c r="F61" s="161">
        <f>IF(ISBLANK('1. Proportional'!K25),"##BLANK",'1. Proportional'!K25)</f>
        <v>0</v>
      </c>
      <c r="G61" s="161">
        <f>IF(ISBLANK('1. Proportional'!S25),"##BLANK",'1. Proportional'!S25)</f>
        <v>3</v>
      </c>
      <c r="H61" s="161">
        <f>IF(ISBLANK('1. Proportional'!AA25),"##BLANK",'1. Proportional'!AA25)</f>
        <v>0</v>
      </c>
      <c r="I61" s="161">
        <f>IF(ISBLANK('1. Proportional'!AI25),"##BLANK",'1. Proportional'!AI25)</f>
        <v>4.8</v>
      </c>
      <c r="J61" s="161">
        <f>IF(ISBLANK('1. Proportional'!AQ25),"##BLANK",'1. Proportional'!AQ25)</f>
        <v>72</v>
      </c>
      <c r="K61" s="160"/>
      <c r="L61" s="160"/>
      <c r="M61" s="160"/>
      <c r="N61" s="160"/>
      <c r="O61" s="160"/>
      <c r="P61" s="160"/>
    </row>
    <row r="62" spans="1:16" ht="14.45">
      <c r="A62" s="161" t="str">
        <f>Validation!$D$4</f>
        <v>WSH</v>
      </c>
      <c r="B62" s="161" t="str">
        <f>'1. Proportional'!CT25</f>
        <v>S4028_TOT_P</v>
      </c>
      <c r="C62" s="161" t="str">
        <f>INDEX('Dictionary Linked'!$C$2:$C$109, MATCH(F_Outputs!$B62, 'Dictionary Linked'!$A$2:$A$109, 0))</f>
        <v>New pumping capacity installed on sewerage network - Total - Proportional allocation</v>
      </c>
      <c r="D62" s="161" t="str">
        <f>INDEX('Dictionary Linked'!$D$2:$D$109, MATCH(F_Outputs!$B62, 'Dictionary Linked'!$A$2:$A$109, 0))</f>
        <v>kW</v>
      </c>
      <c r="E62" s="158" t="s">
        <v>384</v>
      </c>
      <c r="F62" s="161">
        <f>IF(ISBLANK('1. Proportional'!M25),"##BLANK",'1. Proportional'!M25)</f>
        <v>0</v>
      </c>
      <c r="G62" s="161">
        <f>IF(ISBLANK('1. Proportional'!U25),"##BLANK",'1. Proportional'!U25)</f>
        <v>17.8</v>
      </c>
      <c r="H62" s="161">
        <f>IF(ISBLANK('1. Proportional'!AC25),"##BLANK",'1. Proportional'!AC25)</f>
        <v>0</v>
      </c>
      <c r="I62" s="161">
        <f>IF(ISBLANK('1. Proportional'!AK25),"##BLANK",'1. Proportional'!AK25)</f>
        <v>96</v>
      </c>
      <c r="J62" s="161">
        <f>IF(ISBLANK('1. Proportional'!AS25),"##BLANK",'1. Proportional'!AS25)</f>
        <v>322.39999999999998</v>
      </c>
      <c r="K62" s="160"/>
      <c r="L62" s="160"/>
      <c r="M62" s="160"/>
      <c r="N62" s="160"/>
      <c r="O62" s="160"/>
      <c r="P62" s="160"/>
    </row>
    <row r="63" spans="1:16" ht="14.45">
      <c r="A63" s="161" t="str">
        <f>Validation!$D$4</f>
        <v>WSH</v>
      </c>
      <c r="B63" s="162" t="str">
        <f>'2. In full'!CM10</f>
        <v>BN1210_NRI_F</v>
      </c>
      <c r="C63" s="161" t="str">
        <f>INDEX('Dictionary Linked'!$C$2:$C$109, MATCH(F_Outputs!$B63, 'Dictionary Linked'!$A$2:$A$109, 0))</f>
        <v>Length of new potable mains laid - Network reinforcement (Incumbent) - Allocation in full</v>
      </c>
      <c r="D63" s="161" t="str">
        <f>INDEX('Dictionary Linked'!$D$2:$D$109, MATCH(F_Outputs!$B63, 'Dictionary Linked'!$A$2:$A$109, 0))</f>
        <v>km</v>
      </c>
      <c r="E63" s="158" t="s">
        <v>384</v>
      </c>
      <c r="F63" s="161">
        <f>IF(ISBLANK('2. In full'!F10),"##BLANK",'2. In full'!F10)</f>
        <v>0.3</v>
      </c>
      <c r="G63" s="161">
        <f>IF(ISBLANK('2. In full'!N10),"##BLANK",'2. In full'!N10)</f>
        <v>5</v>
      </c>
      <c r="H63" s="161">
        <f>IF(ISBLANK('2. In full'!V10),"##BLANK",'2. In full'!V10)</f>
        <v>2</v>
      </c>
      <c r="I63" s="161">
        <f>IF(ISBLANK('2. In full'!AD10),"##BLANK",'2. In full'!AD10)</f>
        <v>0.8</v>
      </c>
      <c r="J63" s="161">
        <f>IF(ISBLANK('2. In full'!AL10),"##BLANK",'2. In full'!AL10)</f>
        <v>0.2</v>
      </c>
      <c r="P63" s="160"/>
    </row>
    <row r="64" spans="1:16" ht="14.45">
      <c r="A64" s="161" t="str">
        <f>Validation!$D$4</f>
        <v>WSH</v>
      </c>
      <c r="B64" s="162" t="str">
        <f>'2. In full'!CN10</f>
        <v>BN1210_NRSL_F</v>
      </c>
      <c r="C64" s="161" t="str">
        <f>INDEX('Dictionary Linked'!$C$2:$C$109, MATCH(F_Outputs!$B64, 'Dictionary Linked'!$A$2:$A$109, 0))</f>
        <v>Length of new potable mains laid - Network reinforcement (Self-lay adoptions) - Allocation in full</v>
      </c>
      <c r="D64" s="161" t="str">
        <f>INDEX('Dictionary Linked'!$D$2:$D$109, MATCH(F_Outputs!$B64, 'Dictionary Linked'!$A$2:$A$109, 0))</f>
        <v>km</v>
      </c>
      <c r="E64" s="158" t="s">
        <v>384</v>
      </c>
      <c r="F64" s="161">
        <f>IF(ISBLANK('2. In full'!G10),"##BLANK",'2. In full'!G10)</f>
        <v>0</v>
      </c>
      <c r="G64" s="161">
        <f>IF(ISBLANK('2. In full'!O10),"##BLANK",'2. In full'!O10)</f>
        <v>0</v>
      </c>
      <c r="H64" s="161">
        <f>IF(ISBLANK('2. In full'!W10),"##BLANK",'2. In full'!W10)</f>
        <v>0</v>
      </c>
      <c r="I64" s="161">
        <f>IF(ISBLANK('2. In full'!AE10),"##BLANK",'2. In full'!AE10)</f>
        <v>0</v>
      </c>
      <c r="J64" s="161">
        <f>IF(ISBLANK('2. In full'!AM10),"##BLANK",'2. In full'!AM10)</f>
        <v>0</v>
      </c>
      <c r="P64" s="160"/>
    </row>
    <row r="65" spans="1:16" ht="14.45">
      <c r="A65" s="161" t="str">
        <f>Validation!$D$4</f>
        <v>WSH</v>
      </c>
      <c r="B65" s="162" t="str">
        <f>'2. In full'!CO10</f>
        <v>BN1210_RQI_F</v>
      </c>
      <c r="C65" s="161" t="str">
        <f>INDEX('Dictionary Linked'!$C$2:$C$109, MATCH(F_Outputs!$B65, 'Dictionary Linked'!$A$2:$A$109, 0))</f>
        <v>Length of new potable mains laid - Requisitions (Incumbent) - Allocation in full</v>
      </c>
      <c r="D65" s="161" t="str">
        <f>INDEX('Dictionary Linked'!$D$2:$D$109, MATCH(F_Outputs!$B65, 'Dictionary Linked'!$A$2:$A$109, 0))</f>
        <v>km</v>
      </c>
      <c r="E65" s="158" t="s">
        <v>384</v>
      </c>
      <c r="F65" s="161">
        <f>IF(ISBLANK('2. In full'!H10),"##BLANK",'2. In full'!H10)</f>
        <v>34.299999999999997</v>
      </c>
      <c r="G65" s="161">
        <f>IF(ISBLANK('2. In full'!P10),"##BLANK",'2. In full'!P10)</f>
        <v>48.3</v>
      </c>
      <c r="H65" s="161">
        <f>IF(ISBLANK('2. In full'!X10),"##BLANK",'2. In full'!X10)</f>
        <v>35.4</v>
      </c>
      <c r="I65" s="161">
        <f>IF(ISBLANK('2. In full'!AF10),"##BLANK",'2. In full'!AF10)</f>
        <v>45</v>
      </c>
      <c r="J65" s="161">
        <f>IF(ISBLANK('2. In full'!AN10),"##BLANK",'2. In full'!AN10)</f>
        <v>38.700000000000003</v>
      </c>
      <c r="P65" s="160"/>
    </row>
    <row r="66" spans="1:16" ht="14.45">
      <c r="A66" s="161" t="str">
        <f>Validation!$D$4</f>
        <v>WSH</v>
      </c>
      <c r="B66" s="162" t="str">
        <f>'2. In full'!CP10</f>
        <v>BN1210_RQSL_F</v>
      </c>
      <c r="C66" s="161" t="str">
        <f>INDEX('Dictionary Linked'!$C$2:$C$109, MATCH(F_Outputs!$B66, 'Dictionary Linked'!$A$2:$A$109, 0))</f>
        <v>Length of new potable mains laid - Requisitions (Self-lay adoptions) - Allocation in full</v>
      </c>
      <c r="D66" s="161" t="str">
        <f>INDEX('Dictionary Linked'!$D$2:$D$109, MATCH(F_Outputs!$B66, 'Dictionary Linked'!$A$2:$A$109, 0))</f>
        <v>km</v>
      </c>
      <c r="E66" s="158" t="s">
        <v>384</v>
      </c>
      <c r="F66" s="161">
        <f>IF(ISBLANK('2. In full'!I10),"##BLANK",'2. In full'!I10)</f>
        <v>4.9000000000000004</v>
      </c>
      <c r="G66" s="161">
        <f>IF(ISBLANK('2. In full'!Q10),"##BLANK",'2. In full'!Q10)</f>
        <v>4.5</v>
      </c>
      <c r="H66" s="161">
        <f>IF(ISBLANK('2. In full'!Y10),"##BLANK",'2. In full'!Y10)</f>
        <v>5.6</v>
      </c>
      <c r="I66" s="161">
        <f>IF(ISBLANK('2. In full'!AG10),"##BLANK",'2. In full'!AG10)</f>
        <v>7.3</v>
      </c>
      <c r="J66" s="161">
        <f>IF(ISBLANK('2. In full'!AO10),"##BLANK",'2. In full'!AO10)</f>
        <v>12.8</v>
      </c>
      <c r="P66" s="160"/>
    </row>
    <row r="67" spans="1:16" ht="14.45">
      <c r="A67" s="161" t="str">
        <f>Validation!$D$4</f>
        <v>WSH</v>
      </c>
      <c r="B67" s="162" t="str">
        <f>'2. In full'!CQ10</f>
        <v>BN1210_R_F</v>
      </c>
      <c r="C67" s="161" t="str">
        <f>INDEX('Dictionary Linked'!$C$2:$C$109, MATCH(F_Outputs!$B67, 'Dictionary Linked'!$A$2:$A$109, 0))</f>
        <v>Length of new potable mains laid - Resilience - Allocation in full</v>
      </c>
      <c r="D67" s="161" t="str">
        <f>INDEX('Dictionary Linked'!$D$2:$D$109, MATCH(F_Outputs!$B67, 'Dictionary Linked'!$A$2:$A$109, 0))</f>
        <v>km</v>
      </c>
      <c r="E67" s="158" t="s">
        <v>384</v>
      </c>
      <c r="F67" s="161">
        <f>IF(ISBLANK('2. In full'!J10),"##BLANK",'2. In full'!J10)</f>
        <v>0</v>
      </c>
      <c r="G67" s="161">
        <f>IF(ISBLANK('2. In full'!R10),"##BLANK",'2. In full'!R10)</f>
        <v>7</v>
      </c>
      <c r="H67" s="161">
        <f>IF(ISBLANK('2. In full'!Z10),"##BLANK",'2. In full'!Z10)</f>
        <v>1.1000000000000001</v>
      </c>
      <c r="I67" s="161">
        <f>IF(ISBLANK('2. In full'!AH10),"##BLANK",'2. In full'!AH10)</f>
        <v>0</v>
      </c>
      <c r="J67" s="161">
        <f>IF(ISBLANK('2. In full'!AP10),"##BLANK",'2. In full'!AP10)</f>
        <v>0</v>
      </c>
      <c r="P67" s="160"/>
    </row>
    <row r="68" spans="1:16" ht="14.45">
      <c r="A68" s="161" t="str">
        <f>Validation!$D$4</f>
        <v>WSH</v>
      </c>
      <c r="B68" s="162" t="str">
        <f>'2. In full'!CR10</f>
        <v>BN1210_M_F</v>
      </c>
      <c r="C68" s="161" t="str">
        <f>INDEX('Dictionary Linked'!$C$2:$C$109, MATCH(F_Outputs!$B68, 'Dictionary Linked'!$A$2:$A$109, 0))</f>
        <v>Length of new potable mains laid - Maintenance - Allocation in full</v>
      </c>
      <c r="D68" s="161" t="str">
        <f>INDEX('Dictionary Linked'!$D$2:$D$109, MATCH(F_Outputs!$B68, 'Dictionary Linked'!$A$2:$A$109, 0))</f>
        <v>km</v>
      </c>
      <c r="E68" s="158" t="s">
        <v>384</v>
      </c>
      <c r="F68" s="161">
        <f>IF(ISBLANK('2. In full'!K10),"##BLANK",'2. In full'!K10)</f>
        <v>0</v>
      </c>
      <c r="G68" s="161">
        <f>IF(ISBLANK('2. In full'!S10),"##BLANK",'2. In full'!S10)</f>
        <v>2.1</v>
      </c>
      <c r="H68" s="161">
        <f>IF(ISBLANK('2. In full'!AA10),"##BLANK",'2. In full'!AA10)</f>
        <v>0.5</v>
      </c>
      <c r="I68" s="161">
        <f>IF(ISBLANK('2. In full'!AI10),"##BLANK",'2. In full'!AI10)</f>
        <v>0</v>
      </c>
      <c r="J68" s="161">
        <f>IF(ISBLANK('2. In full'!AQ10),"##BLANK",'2. In full'!AQ10)</f>
        <v>0.2</v>
      </c>
      <c r="P68" s="160"/>
    </row>
    <row r="69" spans="1:16" ht="14.45">
      <c r="A69" s="161" t="str">
        <f>Validation!$D$4</f>
        <v>WSH</v>
      </c>
      <c r="B69" s="162" t="str">
        <f>'2. In full'!CS10</f>
        <v>BN1210_WQ_F</v>
      </c>
      <c r="C69" s="161" t="str">
        <f>INDEX('Dictionary Linked'!$C$2:$C$109, MATCH(F_Outputs!$B69, 'Dictionary Linked'!$A$2:$A$109, 0))</f>
        <v>Length of new potable mains laid - Water quality - Allocation in full</v>
      </c>
      <c r="D69" s="161" t="str">
        <f>INDEX('Dictionary Linked'!$D$2:$D$109, MATCH(F_Outputs!$B69, 'Dictionary Linked'!$A$2:$A$109, 0))</f>
        <v>km</v>
      </c>
      <c r="E69" s="158" t="s">
        <v>384</v>
      </c>
      <c r="F69" s="161">
        <f>IF(ISBLANK('2. In full'!L10),"##BLANK",'2. In full'!L10)</f>
        <v>0</v>
      </c>
      <c r="G69" s="161">
        <f>IF(ISBLANK('2. In full'!T10),"##BLANK",'2. In full'!T10)</f>
        <v>0</v>
      </c>
      <c r="H69" s="161">
        <f>IF(ISBLANK('2. In full'!AB10),"##BLANK",'2. In full'!AB10)</f>
        <v>0</v>
      </c>
      <c r="I69" s="161">
        <f>IF(ISBLANK('2. In full'!AJ10),"##BLANK",'2. In full'!AJ10)</f>
        <v>0</v>
      </c>
      <c r="J69" s="161">
        <f>IF(ISBLANK('2. In full'!AR10),"##BLANK",'2. In full'!AR10)</f>
        <v>0</v>
      </c>
      <c r="P69" s="160"/>
    </row>
    <row r="70" spans="1:16" ht="14.45">
      <c r="A70" s="161" t="str">
        <f>Validation!$D$4</f>
        <v>WSH</v>
      </c>
      <c r="B70" s="162" t="str">
        <f>'2. In full'!CM11</f>
        <v>BN1211_NRI_F</v>
      </c>
      <c r="C70" s="161" t="str">
        <f>INDEX('Dictionary Linked'!$C$2:$C$109, MATCH(F_Outputs!$B70, 'Dictionary Linked'!$A$2:$A$109, 0))</f>
        <v>Length of potable mains upsized - Network reinforcement (Incumbent) - Allocation in full</v>
      </c>
      <c r="D70" s="161" t="str">
        <f>INDEX('Dictionary Linked'!$D$2:$D$109, MATCH(F_Outputs!$B70, 'Dictionary Linked'!$A$2:$A$109, 0))</f>
        <v>km</v>
      </c>
      <c r="E70" s="158" t="s">
        <v>384</v>
      </c>
      <c r="F70" s="161">
        <f>IF(ISBLANK('2. In full'!F11),"##BLANK",'2. In full'!F11)</f>
        <v>0</v>
      </c>
      <c r="G70" s="161">
        <f>IF(ISBLANK('2. In full'!N11),"##BLANK",'2. In full'!N11)</f>
        <v>0</v>
      </c>
      <c r="H70" s="161">
        <f>IF(ISBLANK('2. In full'!V11),"##BLANK",'2. In full'!V11)</f>
        <v>0</v>
      </c>
      <c r="I70" s="161">
        <f>IF(ISBLANK('2. In full'!AD11),"##BLANK",'2. In full'!AD11)</f>
        <v>0</v>
      </c>
      <c r="J70" s="161">
        <f>IF(ISBLANK('2. In full'!AL11),"##BLANK",'2. In full'!AL11)</f>
        <v>0</v>
      </c>
      <c r="P70" s="160"/>
    </row>
    <row r="71" spans="1:16" ht="14.45">
      <c r="A71" s="161" t="str">
        <f>Validation!$D$4</f>
        <v>WSH</v>
      </c>
      <c r="B71" s="162" t="str">
        <f>'2. In full'!CN11</f>
        <v>BN1211_NRSL_F</v>
      </c>
      <c r="C71" s="161" t="str">
        <f>INDEX('Dictionary Linked'!$C$2:$C$109, MATCH(F_Outputs!$B71, 'Dictionary Linked'!$A$2:$A$109, 0))</f>
        <v>Length of potable mains upsized - Network reinforcement (Self-lay adoptions) - Allocation in full</v>
      </c>
      <c r="D71" s="161" t="str">
        <f>INDEX('Dictionary Linked'!$D$2:$D$109, MATCH(F_Outputs!$B71, 'Dictionary Linked'!$A$2:$A$109, 0))</f>
        <v>km</v>
      </c>
      <c r="E71" s="158" t="s">
        <v>384</v>
      </c>
      <c r="F71" s="161">
        <f>IF(ISBLANK('2. In full'!G11),"##BLANK",'2. In full'!G11)</f>
        <v>0</v>
      </c>
      <c r="G71" s="161">
        <f>IF(ISBLANK('2. In full'!O11),"##BLANK",'2. In full'!O11)</f>
        <v>0</v>
      </c>
      <c r="H71" s="161">
        <f>IF(ISBLANK('2. In full'!W11),"##BLANK",'2. In full'!W11)</f>
        <v>0</v>
      </c>
      <c r="I71" s="161">
        <f>IF(ISBLANK('2. In full'!AE11),"##BLANK",'2. In full'!AE11)</f>
        <v>0</v>
      </c>
      <c r="J71" s="161">
        <f>IF(ISBLANK('2. In full'!AM11),"##BLANK",'2. In full'!AM11)</f>
        <v>0</v>
      </c>
      <c r="P71" s="160"/>
    </row>
    <row r="72" spans="1:16" ht="14.45">
      <c r="A72" s="161" t="str">
        <f>Validation!$D$4</f>
        <v>WSH</v>
      </c>
      <c r="B72" s="162" t="str">
        <f>'2. In full'!CQ11</f>
        <v>BN1211_R_F</v>
      </c>
      <c r="C72" s="161" t="str">
        <f>INDEX('Dictionary Linked'!$C$2:$C$109, MATCH(F_Outputs!$B72, 'Dictionary Linked'!$A$2:$A$109, 0))</f>
        <v>Length of potable mains upsized - Resilience - Allocation in full</v>
      </c>
      <c r="D72" s="161" t="str">
        <f>INDEX('Dictionary Linked'!$D$2:$D$109, MATCH(F_Outputs!$B72, 'Dictionary Linked'!$A$2:$A$109, 0))</f>
        <v>km</v>
      </c>
      <c r="E72" s="158" t="s">
        <v>384</v>
      </c>
      <c r="F72" s="161">
        <f>IF(ISBLANK('2. In full'!J11),"##BLANK",'2. In full'!J11)</f>
        <v>0</v>
      </c>
      <c r="G72" s="161">
        <f>IF(ISBLANK('2. In full'!R11),"##BLANK",'2. In full'!R11)</f>
        <v>0</v>
      </c>
      <c r="H72" s="161">
        <f>IF(ISBLANK('2. In full'!Z11),"##BLANK",'2. In full'!Z11)</f>
        <v>0</v>
      </c>
      <c r="I72" s="161">
        <f>IF(ISBLANK('2. In full'!AH11),"##BLANK",'2. In full'!AH11)</f>
        <v>0</v>
      </c>
      <c r="J72" s="161">
        <f>IF(ISBLANK('2. In full'!AP11),"##BLANK",'2. In full'!AP11)</f>
        <v>0</v>
      </c>
      <c r="P72" s="160"/>
    </row>
    <row r="73" spans="1:16" ht="14.45">
      <c r="A73" s="161" t="str">
        <f>Validation!$D$4</f>
        <v>WSH</v>
      </c>
      <c r="B73" s="162" t="str">
        <f>'2. In full'!CR11</f>
        <v>BN1211_M_F</v>
      </c>
      <c r="C73" s="161" t="str">
        <f>INDEX('Dictionary Linked'!$C$2:$C$109, MATCH(F_Outputs!$B73, 'Dictionary Linked'!$A$2:$A$109, 0))</f>
        <v>Length of potable mains upsized - Maintenance - Allocation in full</v>
      </c>
      <c r="D73" s="161" t="str">
        <f>INDEX('Dictionary Linked'!$D$2:$D$109, MATCH(F_Outputs!$B73, 'Dictionary Linked'!$A$2:$A$109, 0))</f>
        <v>km</v>
      </c>
      <c r="E73" s="158" t="s">
        <v>384</v>
      </c>
      <c r="F73" s="161">
        <f>IF(ISBLANK('2. In full'!K11),"##BLANK",'2. In full'!K11)</f>
        <v>0</v>
      </c>
      <c r="G73" s="161">
        <f>IF(ISBLANK('2. In full'!S11),"##BLANK",'2. In full'!S11)</f>
        <v>0</v>
      </c>
      <c r="H73" s="161">
        <f>IF(ISBLANK('2. In full'!AA11),"##BLANK",'2. In full'!AA11)</f>
        <v>0</v>
      </c>
      <c r="I73" s="161">
        <f>IF(ISBLANK('2. In full'!AI11),"##BLANK",'2. In full'!AI11)</f>
        <v>0</v>
      </c>
      <c r="J73" s="161">
        <f>IF(ISBLANK('2. In full'!AQ11),"##BLANK",'2. In full'!AQ11)</f>
        <v>0</v>
      </c>
      <c r="K73" s="160"/>
      <c r="L73" s="160"/>
      <c r="M73" s="160"/>
      <c r="N73" s="160"/>
      <c r="O73" s="160"/>
      <c r="P73" s="160"/>
    </row>
    <row r="74" spans="1:16" ht="14.45">
      <c r="A74" s="161" t="str">
        <f>Validation!$D$4</f>
        <v>WSH</v>
      </c>
      <c r="B74" s="162" t="str">
        <f>'2. In full'!CS11</f>
        <v>BN1211_WQ_F</v>
      </c>
      <c r="C74" s="161" t="str">
        <f>INDEX('Dictionary Linked'!$C$2:$C$109, MATCH(F_Outputs!$B74, 'Dictionary Linked'!$A$2:$A$109, 0))</f>
        <v>Length of potable mains upsized - Water quality - Allocation in full</v>
      </c>
      <c r="D74" s="161" t="str">
        <f>INDEX('Dictionary Linked'!$D$2:$D$109, MATCH(F_Outputs!$B74, 'Dictionary Linked'!$A$2:$A$109, 0))</f>
        <v>km</v>
      </c>
      <c r="E74" s="158" t="s">
        <v>384</v>
      </c>
      <c r="F74" s="161">
        <f>IF(ISBLANK('2. In full'!L11),"##BLANK",'2. In full'!L11)</f>
        <v>0</v>
      </c>
      <c r="G74" s="161">
        <f>IF(ISBLANK('2. In full'!T11),"##BLANK",'2. In full'!T11)</f>
        <v>0</v>
      </c>
      <c r="H74" s="161">
        <f>IF(ISBLANK('2. In full'!AB11),"##BLANK",'2. In full'!AB11)</f>
        <v>0</v>
      </c>
      <c r="I74" s="161">
        <f>IF(ISBLANK('2. In full'!AJ11),"##BLANK",'2. In full'!AJ11)</f>
        <v>0</v>
      </c>
      <c r="J74" s="161">
        <f>IF(ISBLANK('2. In full'!AR11),"##BLANK",'2. In full'!AR11)</f>
        <v>0</v>
      </c>
      <c r="P74" s="160"/>
    </row>
    <row r="75" spans="1:16" ht="14.45">
      <c r="A75" s="161" t="str">
        <f>Validation!$D$4</f>
        <v>WSH</v>
      </c>
      <c r="B75" s="162" t="str">
        <f>'2. In full'!CM14</f>
        <v>BN13540_NRI_F</v>
      </c>
      <c r="C75" s="161" t="str">
        <f>INDEX('Dictionary Linked'!$C$2:$C$109, MATCH(F_Outputs!$B75, 'Dictionary Linked'!$A$2:$A$109, 0))</f>
        <v>Length of new sewers laid - Network reinforcement (Incumbent) - Allocation in full</v>
      </c>
      <c r="D75" s="161" t="str">
        <f>INDEX('Dictionary Linked'!$D$2:$D$109, MATCH(F_Outputs!$B75, 'Dictionary Linked'!$A$2:$A$109, 0))</f>
        <v>km</v>
      </c>
      <c r="E75" s="158" t="s">
        <v>384</v>
      </c>
      <c r="F75" s="161">
        <f>IF(ISBLANK('2. In full'!F14),"##BLANK",'2. In full'!F14)</f>
        <v>1.6</v>
      </c>
      <c r="G75" s="161">
        <f>IF(ISBLANK('2. In full'!N14),"##BLANK",'2. In full'!N14)</f>
        <v>2.2999999999999998</v>
      </c>
      <c r="H75" s="161">
        <f>IF(ISBLANK('2. In full'!V14),"##BLANK",'2. In full'!V14)</f>
        <v>1.7</v>
      </c>
      <c r="I75" s="161">
        <f>IF(ISBLANK('2. In full'!AD14),"##BLANK",'2. In full'!AD14)</f>
        <v>0.8</v>
      </c>
      <c r="J75" s="161">
        <f>IF(ISBLANK('2. In full'!AL14),"##BLANK",'2. In full'!AL14)</f>
        <v>0</v>
      </c>
      <c r="P75" s="160"/>
    </row>
    <row r="76" spans="1:16" ht="14.45">
      <c r="A76" s="161" t="str">
        <f>Validation!$D$4</f>
        <v>WSH</v>
      </c>
      <c r="B76" s="162" t="str">
        <f>'2. In full'!CN14</f>
        <v>BN13540_NRSL_F</v>
      </c>
      <c r="C76" s="161" t="str">
        <f>INDEX('Dictionary Linked'!$C$2:$C$109, MATCH(F_Outputs!$B76, 'Dictionary Linked'!$A$2:$A$109, 0))</f>
        <v>Length of new sewers laid - Network reinforcement (Self-lay adoptions) - Allocation in full</v>
      </c>
      <c r="D76" s="161" t="str">
        <f>INDEX('Dictionary Linked'!$D$2:$D$109, MATCH(F_Outputs!$B76, 'Dictionary Linked'!$A$2:$A$109, 0))</f>
        <v>km</v>
      </c>
      <c r="E76" s="158" t="s">
        <v>384</v>
      </c>
      <c r="F76" s="161">
        <f>IF(ISBLANK('2. In full'!G14),"##BLANK",'2. In full'!G14)</f>
        <v>0</v>
      </c>
      <c r="G76" s="161">
        <f>IF(ISBLANK('2. In full'!O14),"##BLANK",'2. In full'!O14)</f>
        <v>0</v>
      </c>
      <c r="H76" s="161">
        <f>IF(ISBLANK('2. In full'!W14),"##BLANK",'2. In full'!W14)</f>
        <v>0</v>
      </c>
      <c r="I76" s="161">
        <f>IF(ISBLANK('2. In full'!AE14),"##BLANK",'2. In full'!AE14)</f>
        <v>0</v>
      </c>
      <c r="J76" s="161">
        <f>IF(ISBLANK('2. In full'!AM14),"##BLANK",'2. In full'!AM14)</f>
        <v>0</v>
      </c>
      <c r="P76" s="160"/>
    </row>
    <row r="77" spans="1:16" ht="14.45">
      <c r="A77" s="161" t="str">
        <f>Validation!$D$4</f>
        <v>WSH</v>
      </c>
      <c r="B77" s="162" t="str">
        <f>'2. In full'!CO14</f>
        <v>BN13540_RQI_F</v>
      </c>
      <c r="C77" s="161" t="str">
        <f>INDEX('Dictionary Linked'!$C$2:$C$109, MATCH(F_Outputs!$B77, 'Dictionary Linked'!$A$2:$A$109, 0))</f>
        <v>Length of new sewers laid - Requisitions (Incumbent) - Allocation in full</v>
      </c>
      <c r="D77" s="161" t="str">
        <f>INDEX('Dictionary Linked'!$D$2:$D$109, MATCH(F_Outputs!$B77, 'Dictionary Linked'!$A$2:$A$109, 0))</f>
        <v>km</v>
      </c>
      <c r="E77" s="158" t="s">
        <v>384</v>
      </c>
      <c r="F77" s="161">
        <f>IF(ISBLANK('2. In full'!H14),"##BLANK",'2. In full'!H14)</f>
        <v>1.7</v>
      </c>
      <c r="G77" s="161">
        <f>IF(ISBLANK('2. In full'!P14),"##BLANK",'2. In full'!P14)</f>
        <v>2.4</v>
      </c>
      <c r="H77" s="161">
        <f>IF(ISBLANK('2. In full'!X14),"##BLANK",'2. In full'!X14)</f>
        <v>2.2999999999999998</v>
      </c>
      <c r="I77" s="161">
        <f>IF(ISBLANK('2. In full'!AF14),"##BLANK",'2. In full'!AF14)</f>
        <v>1.1000000000000001</v>
      </c>
      <c r="J77" s="161">
        <f>IF(ISBLANK('2. In full'!AN14),"##BLANK",'2. In full'!AN14)</f>
        <v>0.1</v>
      </c>
      <c r="P77" s="160"/>
    </row>
    <row r="78" spans="1:16" ht="14.45">
      <c r="A78" s="161" t="str">
        <f>Validation!$D$4</f>
        <v>WSH</v>
      </c>
      <c r="B78" s="162" t="str">
        <f>'2. In full'!CP14</f>
        <v>BN13540_RQSL_F</v>
      </c>
      <c r="C78" s="161" t="str">
        <f>INDEX('Dictionary Linked'!$C$2:$C$109, MATCH(F_Outputs!$B78, 'Dictionary Linked'!$A$2:$A$109, 0))</f>
        <v>Length of new sewers laid - Requisitions (Self-lay adoptions) - Allocation in full</v>
      </c>
      <c r="D78" s="161" t="str">
        <f>INDEX('Dictionary Linked'!$D$2:$D$109, MATCH(F_Outputs!$B78, 'Dictionary Linked'!$A$2:$A$109, 0))</f>
        <v>km</v>
      </c>
      <c r="E78" s="158" t="s">
        <v>384</v>
      </c>
      <c r="F78" s="161">
        <f>IF(ISBLANK('2. In full'!I14),"##BLANK",'2. In full'!I14)</f>
        <v>36.700000000000003</v>
      </c>
      <c r="G78" s="161">
        <f>IF(ISBLANK('2. In full'!Q14),"##BLANK",'2. In full'!Q14)</f>
        <v>34</v>
      </c>
      <c r="H78" s="161">
        <f>IF(ISBLANK('2. In full'!Y14),"##BLANK",'2. In full'!Y14)</f>
        <v>54.5</v>
      </c>
      <c r="I78" s="161">
        <f>IF(ISBLANK('2. In full'!AG14),"##BLANK",'2. In full'!AG14)</f>
        <v>99.6</v>
      </c>
      <c r="J78" s="161">
        <f>IF(ISBLANK('2. In full'!AO14),"##BLANK",'2. In full'!AO14)</f>
        <v>51.4</v>
      </c>
      <c r="K78" s="160"/>
      <c r="L78" s="160"/>
      <c r="M78" s="160"/>
      <c r="N78" s="160"/>
      <c r="O78" s="160"/>
      <c r="P78" s="160"/>
    </row>
    <row r="79" spans="1:16" ht="14.45">
      <c r="A79" s="161" t="str">
        <f>Validation!$D$4</f>
        <v>WSH</v>
      </c>
      <c r="B79" s="162" t="str">
        <f>'2. In full'!CQ14</f>
        <v>BN13540_R_F</v>
      </c>
      <c r="C79" s="161" t="str">
        <f>INDEX('Dictionary Linked'!$C$2:$C$109, MATCH(F_Outputs!$B79, 'Dictionary Linked'!$A$2:$A$109, 0))</f>
        <v>Length of new sewers laid - Resilience - Allocation in full</v>
      </c>
      <c r="D79" s="161" t="str">
        <f>INDEX('Dictionary Linked'!$D$2:$D$109, MATCH(F_Outputs!$B79, 'Dictionary Linked'!$A$2:$A$109, 0))</f>
        <v>km</v>
      </c>
      <c r="E79" s="158" t="s">
        <v>384</v>
      </c>
      <c r="F79" s="161">
        <f>IF(ISBLANK('2. In full'!J14),"##BLANK",'2. In full'!J14)</f>
        <v>0</v>
      </c>
      <c r="G79" s="161">
        <f>IF(ISBLANK('2. In full'!R14),"##BLANK",'2. In full'!R14)</f>
        <v>0</v>
      </c>
      <c r="H79" s="161">
        <f>IF(ISBLANK('2. In full'!Z14),"##BLANK",'2. In full'!Z14)</f>
        <v>3.1</v>
      </c>
      <c r="I79" s="161">
        <f>IF(ISBLANK('2. In full'!AH14),"##BLANK",'2. In full'!AH14)</f>
        <v>0.1</v>
      </c>
      <c r="J79" s="161">
        <f>IF(ISBLANK('2. In full'!AP14),"##BLANK",'2. In full'!AP14)</f>
        <v>0</v>
      </c>
      <c r="P79" s="160"/>
    </row>
    <row r="80" spans="1:16" ht="14.45">
      <c r="A80" s="161" t="str">
        <f>Validation!$D$4</f>
        <v>WSH</v>
      </c>
      <c r="B80" s="162" t="str">
        <f>'2. In full'!CR14</f>
        <v>BN13540_M_F</v>
      </c>
      <c r="C80" s="161" t="str">
        <f>INDEX('Dictionary Linked'!$C$2:$C$109, MATCH(F_Outputs!$B80, 'Dictionary Linked'!$A$2:$A$109, 0))</f>
        <v>Length of new sewers laid - Maintenance - Allocation in full</v>
      </c>
      <c r="D80" s="161" t="str">
        <f>INDEX('Dictionary Linked'!$D$2:$D$109, MATCH(F_Outputs!$B80, 'Dictionary Linked'!$A$2:$A$109, 0))</f>
        <v>km</v>
      </c>
      <c r="E80" s="158" t="s">
        <v>384</v>
      </c>
      <c r="F80" s="161">
        <f>IF(ISBLANK('2. In full'!K14),"##BLANK",'2. In full'!K14)</f>
        <v>1.7</v>
      </c>
      <c r="G80" s="161">
        <f>IF(ISBLANK('2. In full'!S14),"##BLANK",'2. In full'!S14)</f>
        <v>3.4</v>
      </c>
      <c r="H80" s="161">
        <f>IF(ISBLANK('2. In full'!AA14),"##BLANK",'2. In full'!AA14)</f>
        <v>2.1</v>
      </c>
      <c r="I80" s="161">
        <f>IF(ISBLANK('2. In full'!AI14),"##BLANK",'2. In full'!AI14)</f>
        <v>1.2</v>
      </c>
      <c r="J80" s="161">
        <f>IF(ISBLANK('2. In full'!AQ14),"##BLANK",'2. In full'!AQ14)</f>
        <v>0.3</v>
      </c>
      <c r="P80" s="160"/>
    </row>
    <row r="81" spans="1:16" ht="14.45">
      <c r="A81" s="161" t="str">
        <f>Validation!$D$4</f>
        <v>WSH</v>
      </c>
      <c r="B81" s="162" t="str">
        <f>'2. In full'!CM15</f>
        <v>BN13541_NRI_F</v>
      </c>
      <c r="C81" s="161" t="str">
        <f>INDEX('Dictionary Linked'!$C$2:$C$109, MATCH(F_Outputs!$B81, 'Dictionary Linked'!$A$2:$A$109, 0))</f>
        <v>Length of sewers upsized - Network reinforcement (Incumbent) - Allocation in full</v>
      </c>
      <c r="D81" s="161" t="str">
        <f>INDEX('Dictionary Linked'!$D$2:$D$109, MATCH(F_Outputs!$B81, 'Dictionary Linked'!$A$2:$A$109, 0))</f>
        <v>km</v>
      </c>
      <c r="E81" s="158" t="s">
        <v>384</v>
      </c>
      <c r="F81" s="161">
        <f>IF(ISBLANK('2. In full'!F15),"##BLANK",'2. In full'!F15)</f>
        <v>0</v>
      </c>
      <c r="G81" s="161">
        <f>IF(ISBLANK('2. In full'!N15),"##BLANK",'2. In full'!N15)</f>
        <v>0</v>
      </c>
      <c r="H81" s="161">
        <f>IF(ISBLANK('2. In full'!V15),"##BLANK",'2. In full'!V15)</f>
        <v>0</v>
      </c>
      <c r="I81" s="161">
        <f>IF(ISBLANK('2. In full'!AD15),"##BLANK",'2. In full'!AD15)</f>
        <v>0</v>
      </c>
      <c r="J81" s="161">
        <f>IF(ISBLANK('2. In full'!AL15),"##BLANK",'2. In full'!AL15)</f>
        <v>0</v>
      </c>
      <c r="P81" s="160"/>
    </row>
    <row r="82" spans="1:16" ht="14.45">
      <c r="A82" s="161" t="str">
        <f>Validation!$D$4</f>
        <v>WSH</v>
      </c>
      <c r="B82" s="162" t="str">
        <f>'2. In full'!CN15</f>
        <v>BN13541_NRSL_F</v>
      </c>
      <c r="C82" s="161" t="str">
        <f>INDEX('Dictionary Linked'!$C$2:$C$109, MATCH(F_Outputs!$B82, 'Dictionary Linked'!$A$2:$A$109, 0))</f>
        <v>Length of sewers upsized - Network reinforcement (Self-lay adoptions) - Allocation in full</v>
      </c>
      <c r="D82" s="161" t="str">
        <f>INDEX('Dictionary Linked'!$D$2:$D$109, MATCH(F_Outputs!$B82, 'Dictionary Linked'!$A$2:$A$109, 0))</f>
        <v>km</v>
      </c>
      <c r="E82" s="158" t="s">
        <v>384</v>
      </c>
      <c r="F82" s="161">
        <f>IF(ISBLANK('2. In full'!G15),"##BLANK",'2. In full'!G15)</f>
        <v>0</v>
      </c>
      <c r="G82" s="161">
        <f>IF(ISBLANK('2. In full'!O15),"##BLANK",'2. In full'!O15)</f>
        <v>0</v>
      </c>
      <c r="H82" s="161">
        <f>IF(ISBLANK('2. In full'!W15),"##BLANK",'2. In full'!W15)</f>
        <v>0</v>
      </c>
      <c r="I82" s="161">
        <f>IF(ISBLANK('2. In full'!AE15),"##BLANK",'2. In full'!AE15)</f>
        <v>0</v>
      </c>
      <c r="J82" s="161">
        <f>IF(ISBLANK('2. In full'!AM15),"##BLANK",'2. In full'!AM15)</f>
        <v>0</v>
      </c>
      <c r="P82" s="160"/>
    </row>
    <row r="83" spans="1:16" ht="14.45">
      <c r="A83" s="161" t="str">
        <f>Validation!$D$4</f>
        <v>WSH</v>
      </c>
      <c r="B83" s="162" t="str">
        <f>'2. In full'!CQ15</f>
        <v>BN13541_R_F</v>
      </c>
      <c r="C83" s="161" t="str">
        <f>INDEX('Dictionary Linked'!$C$2:$C$109, MATCH(F_Outputs!$B83, 'Dictionary Linked'!$A$2:$A$109, 0))</f>
        <v>Length of sewers upsized - Resilience - Allocation in full</v>
      </c>
      <c r="D83" s="161" t="str">
        <f>INDEX('Dictionary Linked'!$D$2:$D$109, MATCH(F_Outputs!$B83, 'Dictionary Linked'!$A$2:$A$109, 0))</f>
        <v>km</v>
      </c>
      <c r="E83" s="158" t="s">
        <v>384</v>
      </c>
      <c r="F83" s="161">
        <f>IF(ISBLANK('2. In full'!J15),"##BLANK",'2. In full'!J15)</f>
        <v>0</v>
      </c>
      <c r="G83" s="161">
        <f>IF(ISBLANK('2. In full'!R15),"##BLANK",'2. In full'!R15)</f>
        <v>0</v>
      </c>
      <c r="H83" s="161">
        <f>IF(ISBLANK('2. In full'!Z15),"##BLANK",'2. In full'!Z15)</f>
        <v>0</v>
      </c>
      <c r="I83" s="161">
        <f>IF(ISBLANK('2. In full'!AH15),"##BLANK",'2. In full'!AH15)</f>
        <v>0</v>
      </c>
      <c r="J83" s="161">
        <f>IF(ISBLANK('2. In full'!AP15),"##BLANK",'2. In full'!AP15)</f>
        <v>0</v>
      </c>
      <c r="P83" s="160"/>
    </row>
    <row r="84" spans="1:16" ht="14.45">
      <c r="A84" s="161" t="str">
        <f>Validation!$D$4</f>
        <v>WSH</v>
      </c>
      <c r="B84" s="162" t="str">
        <f>'2. In full'!CR15</f>
        <v>BN13541_M_F</v>
      </c>
      <c r="C84" s="161" t="str">
        <f>INDEX('Dictionary Linked'!$C$2:$C$109, MATCH(F_Outputs!$B84, 'Dictionary Linked'!$A$2:$A$109, 0))</f>
        <v>Length of sewers upsized - Maintenance - Allocation in full</v>
      </c>
      <c r="D84" s="161" t="str">
        <f>INDEX('Dictionary Linked'!$D$2:$D$109, MATCH(F_Outputs!$B84, 'Dictionary Linked'!$A$2:$A$109, 0))</f>
        <v>km</v>
      </c>
      <c r="E84" s="158" t="s">
        <v>384</v>
      </c>
      <c r="F84" s="161">
        <f>IF(ISBLANK('2. In full'!K15),"##BLANK",'2. In full'!K15)</f>
        <v>0.2</v>
      </c>
      <c r="G84" s="161">
        <f>IF(ISBLANK('2. In full'!S15),"##BLANK",'2. In full'!S15)</f>
        <v>3.4</v>
      </c>
      <c r="H84" s="161">
        <f>IF(ISBLANK('2. In full'!AA15),"##BLANK",'2. In full'!AA15)</f>
        <v>1.8</v>
      </c>
      <c r="I84" s="161">
        <f>IF(ISBLANK('2. In full'!AI15),"##BLANK",'2. In full'!AI15)</f>
        <v>1.2</v>
      </c>
      <c r="J84" s="161">
        <f>IF(ISBLANK('2. In full'!AQ15),"##BLANK",'2. In full'!AQ15)</f>
        <v>0</v>
      </c>
      <c r="P84" s="160"/>
    </row>
    <row r="85" spans="1:16" ht="14.45">
      <c r="A85" s="161" t="str">
        <f>Validation!$D$4</f>
        <v>WSH</v>
      </c>
      <c r="B85" s="162" t="str">
        <f>'2. In full'!CM18</f>
        <v>B0006N_NRI_F</v>
      </c>
      <c r="C85" s="161" t="str">
        <f>INDEX('Dictionary Linked'!$C$2:$C$109, MATCH(F_Outputs!$B85, 'Dictionary Linked'!$A$2:$A$109, 0))</f>
        <v>New potable water pumping stations built  - Network reinforcement (Incumbent) - Allocation in full</v>
      </c>
      <c r="D85" s="161" t="str">
        <f>INDEX('Dictionary Linked'!$D$2:$D$109, MATCH(F_Outputs!$B85, 'Dictionary Linked'!$A$2:$A$109, 0))</f>
        <v>nr</v>
      </c>
      <c r="E85" s="158" t="s">
        <v>384</v>
      </c>
      <c r="F85" s="161">
        <f>IF(ISBLANK('2. In full'!F18),"##BLANK",'2. In full'!F18)</f>
        <v>0</v>
      </c>
      <c r="G85" s="161">
        <f>IF(ISBLANK('2. In full'!N18),"##BLANK",'2. In full'!N18)</f>
        <v>1</v>
      </c>
      <c r="H85" s="161">
        <f>IF(ISBLANK('2. In full'!V18),"##BLANK",'2. In full'!V18)</f>
        <v>1</v>
      </c>
      <c r="I85" s="161">
        <f>IF(ISBLANK('2. In full'!AD18),"##BLANK",'2. In full'!AD18)</f>
        <v>0</v>
      </c>
      <c r="J85" s="161">
        <f>IF(ISBLANK('2. In full'!AL18),"##BLANK",'2. In full'!AL18)</f>
        <v>0</v>
      </c>
      <c r="P85" s="160"/>
    </row>
    <row r="86" spans="1:16" ht="14.45">
      <c r="A86" s="161" t="str">
        <f>Validation!$D$4</f>
        <v>WSH</v>
      </c>
      <c r="B86" s="162" t="str">
        <f>'2. In full'!CN18</f>
        <v>B0006N_NRSL_F</v>
      </c>
      <c r="C86" s="161" t="str">
        <f>INDEX('Dictionary Linked'!$C$2:$C$109, MATCH(F_Outputs!$B86, 'Dictionary Linked'!$A$2:$A$109, 0))</f>
        <v>New potable water pumping stations built  - Network reinforcement (Self-lay adoptions) - Allocation in full</v>
      </c>
      <c r="D86" s="161" t="str">
        <f>INDEX('Dictionary Linked'!$D$2:$D$109, MATCH(F_Outputs!$B86, 'Dictionary Linked'!$A$2:$A$109, 0))</f>
        <v>nr</v>
      </c>
      <c r="E86" s="158" t="s">
        <v>384</v>
      </c>
      <c r="F86" s="161">
        <f>IF(ISBLANK('2. In full'!G18),"##BLANK",'2. In full'!G18)</f>
        <v>0</v>
      </c>
      <c r="G86" s="161">
        <f>IF(ISBLANK('2. In full'!O18),"##BLANK",'2. In full'!O18)</f>
        <v>0</v>
      </c>
      <c r="H86" s="161">
        <f>IF(ISBLANK('2. In full'!W18),"##BLANK",'2. In full'!W18)</f>
        <v>0</v>
      </c>
      <c r="I86" s="161">
        <f>IF(ISBLANK('2. In full'!AE18),"##BLANK",'2. In full'!AE18)</f>
        <v>0</v>
      </c>
      <c r="J86" s="161">
        <f>IF(ISBLANK('2. In full'!AM18),"##BLANK",'2. In full'!AM18)</f>
        <v>0</v>
      </c>
      <c r="P86" s="160"/>
    </row>
    <row r="87" spans="1:16" ht="14.45">
      <c r="A87" s="161" t="str">
        <f>Validation!$D$4</f>
        <v>WSH</v>
      </c>
      <c r="B87" s="162" t="str">
        <f>'2. In full'!CQ18</f>
        <v>B0006N_R_F</v>
      </c>
      <c r="C87" s="161" t="str">
        <f>INDEX('Dictionary Linked'!$C$2:$C$109, MATCH(F_Outputs!$B87, 'Dictionary Linked'!$A$2:$A$109, 0))</f>
        <v>New potable water pumping stations built  - Resilience - Allocation in full</v>
      </c>
      <c r="D87" s="161" t="str">
        <f>INDEX('Dictionary Linked'!$D$2:$D$109, MATCH(F_Outputs!$B87, 'Dictionary Linked'!$A$2:$A$109, 0))</f>
        <v>nr</v>
      </c>
      <c r="E87" s="158" t="s">
        <v>384</v>
      </c>
      <c r="F87" s="161">
        <f>IF(ISBLANK('2. In full'!J18),"##BLANK",'2. In full'!J18)</f>
        <v>0</v>
      </c>
      <c r="G87" s="161">
        <f>IF(ISBLANK('2. In full'!R18),"##BLANK",'2. In full'!R18)</f>
        <v>0</v>
      </c>
      <c r="H87" s="161">
        <f>IF(ISBLANK('2. In full'!Z18),"##BLANK",'2. In full'!Z18)</f>
        <v>0</v>
      </c>
      <c r="I87" s="161">
        <f>IF(ISBLANK('2. In full'!AH18),"##BLANK",'2. In full'!AH18)</f>
        <v>0</v>
      </c>
      <c r="J87" s="161">
        <f>IF(ISBLANK('2. In full'!AP18),"##BLANK",'2. In full'!AP18)</f>
        <v>0</v>
      </c>
      <c r="P87" s="160"/>
    </row>
    <row r="88" spans="1:16" ht="14.45">
      <c r="A88" s="161" t="str">
        <f>Validation!$D$4</f>
        <v>WSH</v>
      </c>
      <c r="B88" s="162" t="str">
        <f>'2. In full'!CR18</f>
        <v>B0006N_M_F</v>
      </c>
      <c r="C88" s="161" t="str">
        <f>INDEX('Dictionary Linked'!$C$2:$C$109, MATCH(F_Outputs!$B88, 'Dictionary Linked'!$A$2:$A$109, 0))</f>
        <v>New potable water pumping stations built  - Maintenance - Allocation in full</v>
      </c>
      <c r="D88" s="161" t="str">
        <f>INDEX('Dictionary Linked'!$D$2:$D$109, MATCH(F_Outputs!$B88, 'Dictionary Linked'!$A$2:$A$109, 0))</f>
        <v>nr</v>
      </c>
      <c r="E88" s="158" t="s">
        <v>384</v>
      </c>
      <c r="F88" s="161">
        <f>IF(ISBLANK('2. In full'!K18),"##BLANK",'2. In full'!K18)</f>
        <v>1</v>
      </c>
      <c r="G88" s="161">
        <f>IF(ISBLANK('2. In full'!S18),"##BLANK",'2. In full'!S18)</f>
        <v>0</v>
      </c>
      <c r="H88" s="161">
        <f>IF(ISBLANK('2. In full'!AA18),"##BLANK",'2. In full'!AA18)</f>
        <v>0</v>
      </c>
      <c r="I88" s="161">
        <f>IF(ISBLANK('2. In full'!AI18),"##BLANK",'2. In full'!AI18)</f>
        <v>0</v>
      </c>
      <c r="J88" s="161">
        <f>IF(ISBLANK('2. In full'!AQ18),"##BLANK",'2. In full'!AQ18)</f>
        <v>1</v>
      </c>
      <c r="P88" s="160"/>
    </row>
    <row r="89" spans="1:16" ht="14.45">
      <c r="A89" s="161" t="str">
        <f>Validation!$D$4</f>
        <v>WSH</v>
      </c>
      <c r="B89" s="162" t="str">
        <f>'2. In full'!CS18</f>
        <v>B0006N_WQ_F</v>
      </c>
      <c r="C89" s="161" t="str">
        <f>INDEX('Dictionary Linked'!$C$2:$C$109, MATCH(F_Outputs!$B89, 'Dictionary Linked'!$A$2:$A$109, 0))</f>
        <v>New potable water pumping stations built  - Water quality - Allocation in full</v>
      </c>
      <c r="D89" s="161" t="str">
        <f>INDEX('Dictionary Linked'!$D$2:$D$109, MATCH(F_Outputs!$B89, 'Dictionary Linked'!$A$2:$A$109, 0))</f>
        <v>nr</v>
      </c>
      <c r="E89" s="158" t="s">
        <v>384</v>
      </c>
      <c r="F89" s="161">
        <f>IF(ISBLANK('2. In full'!L18),"##BLANK",'2. In full'!L18)</f>
        <v>0</v>
      </c>
      <c r="G89" s="161">
        <f>IF(ISBLANK('2. In full'!T18),"##BLANK",'2. In full'!T18)</f>
        <v>0</v>
      </c>
      <c r="H89" s="161">
        <f>IF(ISBLANK('2. In full'!AB18),"##BLANK",'2. In full'!AB18)</f>
        <v>0</v>
      </c>
      <c r="I89" s="161">
        <f>IF(ISBLANK('2. In full'!AJ18),"##BLANK",'2. In full'!AJ18)</f>
        <v>0</v>
      </c>
      <c r="J89" s="161">
        <f>IF(ISBLANK('2. In full'!AR18),"##BLANK",'2. In full'!AR18)</f>
        <v>0</v>
      </c>
      <c r="P89" s="160"/>
    </row>
    <row r="90" spans="1:16" ht="14.45">
      <c r="A90" s="161" t="str">
        <f>Validation!$D$4</f>
        <v>WSH</v>
      </c>
      <c r="B90" s="162" t="str">
        <f>'2. In full'!CM19</f>
        <v>B0006U_NRI_F</v>
      </c>
      <c r="C90" s="161" t="str">
        <f>INDEX('Dictionary Linked'!$C$2:$C$109, MATCH(F_Outputs!$B90, 'Dictionary Linked'!$A$2:$A$109, 0))</f>
        <v>Existing potable water pumping stations upsized - Network reinforcement (Incumbent) - Allocation in full</v>
      </c>
      <c r="D90" s="161" t="str">
        <f>INDEX('Dictionary Linked'!$D$2:$D$109, MATCH(F_Outputs!$B90, 'Dictionary Linked'!$A$2:$A$109, 0))</f>
        <v>nr</v>
      </c>
      <c r="E90" s="158" t="s">
        <v>384</v>
      </c>
      <c r="F90" s="161">
        <f>IF(ISBLANK('2. In full'!F19),"##BLANK",'2. In full'!F19)</f>
        <v>0</v>
      </c>
      <c r="G90" s="161">
        <f>IF(ISBLANK('2. In full'!N19),"##BLANK",'2. In full'!N19)</f>
        <v>0</v>
      </c>
      <c r="H90" s="161">
        <f>IF(ISBLANK('2. In full'!V19),"##BLANK",'2. In full'!V19)</f>
        <v>0</v>
      </c>
      <c r="I90" s="161">
        <f>IF(ISBLANK('2. In full'!AD19),"##BLANK",'2. In full'!AD19)</f>
        <v>0</v>
      </c>
      <c r="J90" s="161">
        <f>IF(ISBLANK('2. In full'!AL19),"##BLANK",'2. In full'!AL19)</f>
        <v>0</v>
      </c>
      <c r="P90" s="160"/>
    </row>
    <row r="91" spans="1:16" ht="14.45">
      <c r="A91" s="161" t="str">
        <f>Validation!$D$4</f>
        <v>WSH</v>
      </c>
      <c r="B91" s="162" t="str">
        <f>'2. In full'!CN19</f>
        <v>B0006U_NRSL_F</v>
      </c>
      <c r="C91" s="161" t="str">
        <f>INDEX('Dictionary Linked'!$C$2:$C$109, MATCH(F_Outputs!$B91, 'Dictionary Linked'!$A$2:$A$109, 0))</f>
        <v>Existing potable water pumping stations upsized - Network reinforcement (Self-lay adoptions) - Allocation in full</v>
      </c>
      <c r="D91" s="161" t="str">
        <f>INDEX('Dictionary Linked'!$D$2:$D$109, MATCH(F_Outputs!$B91, 'Dictionary Linked'!$A$2:$A$109, 0))</f>
        <v>nr</v>
      </c>
      <c r="E91" s="158" t="s">
        <v>384</v>
      </c>
      <c r="F91" s="161">
        <f>IF(ISBLANK('2. In full'!G19),"##BLANK",'2. In full'!G19)</f>
        <v>0</v>
      </c>
      <c r="G91" s="161">
        <f>IF(ISBLANK('2. In full'!O19),"##BLANK",'2. In full'!O19)</f>
        <v>0</v>
      </c>
      <c r="H91" s="161">
        <f>IF(ISBLANK('2. In full'!W19),"##BLANK",'2. In full'!W19)</f>
        <v>0</v>
      </c>
      <c r="I91" s="161">
        <f>IF(ISBLANK('2. In full'!AE19),"##BLANK",'2. In full'!AE19)</f>
        <v>0</v>
      </c>
      <c r="J91" s="161">
        <f>IF(ISBLANK('2. In full'!AM19),"##BLANK",'2. In full'!AM19)</f>
        <v>0</v>
      </c>
      <c r="P91" s="160"/>
    </row>
    <row r="92" spans="1:16" ht="14.45">
      <c r="A92" s="161" t="str">
        <f>Validation!$D$4</f>
        <v>WSH</v>
      </c>
      <c r="B92" s="162" t="str">
        <f>'2. In full'!CQ19</f>
        <v>B0006U_R_F</v>
      </c>
      <c r="C92" s="161" t="str">
        <f>INDEX('Dictionary Linked'!$C$2:$C$109, MATCH(F_Outputs!$B92, 'Dictionary Linked'!$A$2:$A$109, 0))</f>
        <v>Existing potable water pumping stations upsized - Resilience - Allocation in full</v>
      </c>
      <c r="D92" s="161" t="str">
        <f>INDEX('Dictionary Linked'!$D$2:$D$109, MATCH(F_Outputs!$B92, 'Dictionary Linked'!$A$2:$A$109, 0))</f>
        <v>nr</v>
      </c>
      <c r="E92" s="158" t="s">
        <v>384</v>
      </c>
      <c r="F92" s="161">
        <f>IF(ISBLANK('2. In full'!J19),"##BLANK",'2. In full'!J19)</f>
        <v>0</v>
      </c>
      <c r="G92" s="161">
        <f>IF(ISBLANK('2. In full'!R19),"##BLANK",'2. In full'!R19)</f>
        <v>0</v>
      </c>
      <c r="H92" s="161">
        <f>IF(ISBLANK('2. In full'!Z19),"##BLANK",'2. In full'!Z19)</f>
        <v>0</v>
      </c>
      <c r="I92" s="161">
        <f>IF(ISBLANK('2. In full'!AH19),"##BLANK",'2. In full'!AH19)</f>
        <v>0</v>
      </c>
      <c r="J92" s="161">
        <f>IF(ISBLANK('2. In full'!AP19),"##BLANK",'2. In full'!AP19)</f>
        <v>0</v>
      </c>
      <c r="P92" s="160"/>
    </row>
    <row r="93" spans="1:16" ht="14.45">
      <c r="A93" s="161" t="str">
        <f>Validation!$D$4</f>
        <v>WSH</v>
      </c>
      <c r="B93" s="162" t="str">
        <f>'2. In full'!CR19</f>
        <v>B0006U_M_F</v>
      </c>
      <c r="C93" s="161" t="str">
        <f>INDEX('Dictionary Linked'!$C$2:$C$109, MATCH(F_Outputs!$B93, 'Dictionary Linked'!$A$2:$A$109, 0))</f>
        <v>Existing potable water pumping stations upsized - Maintenance - Allocation in full</v>
      </c>
      <c r="D93" s="161" t="str">
        <f>INDEX('Dictionary Linked'!$D$2:$D$109, MATCH(F_Outputs!$B93, 'Dictionary Linked'!$A$2:$A$109, 0))</f>
        <v>nr</v>
      </c>
      <c r="E93" s="158" t="s">
        <v>384</v>
      </c>
      <c r="F93" s="161">
        <f>IF(ISBLANK('2. In full'!K19),"##BLANK",'2. In full'!K19)</f>
        <v>0</v>
      </c>
      <c r="G93" s="161">
        <f>IF(ISBLANK('2. In full'!S19),"##BLANK",'2. In full'!S19)</f>
        <v>1</v>
      </c>
      <c r="H93" s="161">
        <f>IF(ISBLANK('2. In full'!AA19),"##BLANK",'2. In full'!AA19)</f>
        <v>1</v>
      </c>
      <c r="I93" s="161">
        <f>IF(ISBLANK('2. In full'!AI19),"##BLANK",'2. In full'!AI19)</f>
        <v>0</v>
      </c>
      <c r="J93" s="161">
        <f>IF(ISBLANK('2. In full'!AQ19),"##BLANK",'2. In full'!AQ19)</f>
        <v>1</v>
      </c>
      <c r="P93" s="160"/>
    </row>
    <row r="94" spans="1:16" ht="14.45">
      <c r="A94" s="161" t="str">
        <f>Validation!$D$4</f>
        <v>WSH</v>
      </c>
      <c r="B94" s="162" t="str">
        <f>'2. In full'!CS19</f>
        <v>B0006U_WQ_F</v>
      </c>
      <c r="C94" s="161" t="str">
        <f>INDEX('Dictionary Linked'!$C$2:$C$109, MATCH(F_Outputs!$B94, 'Dictionary Linked'!$A$2:$A$109, 0))</f>
        <v>Existing potable water pumping stations upsized - Water quality - Allocation in full</v>
      </c>
      <c r="D94" s="161" t="str">
        <f>INDEX('Dictionary Linked'!$D$2:$D$109, MATCH(F_Outputs!$B94, 'Dictionary Linked'!$A$2:$A$109, 0))</f>
        <v>nr</v>
      </c>
      <c r="E94" s="158" t="s">
        <v>384</v>
      </c>
      <c r="F94" s="161">
        <f>IF(ISBLANK('2. In full'!L19),"##BLANK",'2. In full'!L19)</f>
        <v>0</v>
      </c>
      <c r="G94" s="161">
        <f>IF(ISBLANK('2. In full'!T19),"##BLANK",'2. In full'!T19)</f>
        <v>0</v>
      </c>
      <c r="H94" s="161">
        <f>IF(ISBLANK('2. In full'!AB19),"##BLANK",'2. In full'!AB19)</f>
        <v>0</v>
      </c>
      <c r="I94" s="161">
        <f>IF(ISBLANK('2. In full'!AJ19),"##BLANK",'2. In full'!AJ19)</f>
        <v>0</v>
      </c>
      <c r="J94" s="161">
        <f>IF(ISBLANK('2. In full'!AR19),"##BLANK",'2. In full'!AR19)</f>
        <v>0</v>
      </c>
      <c r="P94" s="160"/>
    </row>
    <row r="95" spans="1:16" ht="14.45">
      <c r="A95" s="161" t="str">
        <f>Validation!$D$4</f>
        <v>WSH</v>
      </c>
      <c r="B95" s="162" t="str">
        <f>'2. In full'!CM20</f>
        <v>B0006C_NRI_F</v>
      </c>
      <c r="C95" s="161" t="str">
        <f>INDEX('Dictionary Linked'!$C$2:$C$109, MATCH(F_Outputs!$B95, 'Dictionary Linked'!$A$2:$A$109, 0))</f>
        <v>Additional potable water pumping capacity installed - Network reinforcement (Incumbent) - Allocation in full</v>
      </c>
      <c r="D95" s="161" t="str">
        <f>INDEX('Dictionary Linked'!$D$2:$D$109, MATCH(F_Outputs!$B95, 'Dictionary Linked'!$A$2:$A$109, 0))</f>
        <v>kW</v>
      </c>
      <c r="E95" s="158" t="s">
        <v>384</v>
      </c>
      <c r="F95" s="161">
        <f>IF(ISBLANK('2. In full'!F20),"##BLANK",'2. In full'!F20)</f>
        <v>0</v>
      </c>
      <c r="G95" s="161">
        <f>IF(ISBLANK('2. In full'!N20),"##BLANK",'2. In full'!N20)</f>
        <v>11</v>
      </c>
      <c r="H95" s="161">
        <f>IF(ISBLANK('2. In full'!V20),"##BLANK",'2. In full'!V20)</f>
        <v>37</v>
      </c>
      <c r="I95" s="161">
        <f>IF(ISBLANK('2. In full'!AD20),"##BLANK",'2. In full'!AD20)</f>
        <v>0</v>
      </c>
      <c r="J95" s="161">
        <f>IF(ISBLANK('2. In full'!AL20),"##BLANK",'2. In full'!AL20)</f>
        <v>0</v>
      </c>
      <c r="P95" s="160"/>
    </row>
    <row r="96" spans="1:16" ht="14.45">
      <c r="A96" s="161" t="str">
        <f>Validation!$D$4</f>
        <v>WSH</v>
      </c>
      <c r="B96" s="162" t="str">
        <f>'2. In full'!CN20</f>
        <v>B0006C_NRSL_F</v>
      </c>
      <c r="C96" s="161" t="str">
        <f>INDEX('Dictionary Linked'!$C$2:$C$109, MATCH(F_Outputs!$B96, 'Dictionary Linked'!$A$2:$A$109, 0))</f>
        <v>Additional potable water pumping capacity installed - Network reinforcement (Self-lay adoptions) - Allocation in full</v>
      </c>
      <c r="D96" s="161" t="str">
        <f>INDEX('Dictionary Linked'!$D$2:$D$109, MATCH(F_Outputs!$B96, 'Dictionary Linked'!$A$2:$A$109, 0))</f>
        <v>kW</v>
      </c>
      <c r="E96" s="158" t="s">
        <v>384</v>
      </c>
      <c r="F96" s="161">
        <f>IF(ISBLANK('2. In full'!G20),"##BLANK",'2. In full'!G20)</f>
        <v>0</v>
      </c>
      <c r="G96" s="161">
        <f>IF(ISBLANK('2. In full'!O20),"##BLANK",'2. In full'!O20)</f>
        <v>0</v>
      </c>
      <c r="H96" s="161">
        <f>IF(ISBLANK('2. In full'!W20),"##BLANK",'2. In full'!W20)</f>
        <v>0</v>
      </c>
      <c r="I96" s="161">
        <f>IF(ISBLANK('2. In full'!AE20),"##BLANK",'2. In full'!AE20)</f>
        <v>0</v>
      </c>
      <c r="J96" s="161">
        <f>IF(ISBLANK('2. In full'!AM20),"##BLANK",'2. In full'!AM20)</f>
        <v>0</v>
      </c>
      <c r="P96" s="160"/>
    </row>
    <row r="97" spans="1:16" ht="14.45">
      <c r="A97" s="161" t="str">
        <f>Validation!$D$4</f>
        <v>WSH</v>
      </c>
      <c r="B97" s="162" t="str">
        <f>'2. In full'!CQ20</f>
        <v>B0006C_R_F</v>
      </c>
      <c r="C97" s="161" t="str">
        <f>INDEX('Dictionary Linked'!$C$2:$C$109, MATCH(F_Outputs!$B97, 'Dictionary Linked'!$A$2:$A$109, 0))</f>
        <v>Additional potable water pumping capacity installed - Resilience - Allocation in full</v>
      </c>
      <c r="D97" s="161" t="str">
        <f>INDEX('Dictionary Linked'!$D$2:$D$109, MATCH(F_Outputs!$B97, 'Dictionary Linked'!$A$2:$A$109, 0))</f>
        <v>kW</v>
      </c>
      <c r="E97" s="158" t="s">
        <v>384</v>
      </c>
      <c r="F97" s="161">
        <f>IF(ISBLANK('2. In full'!J20),"##BLANK",'2. In full'!J20)</f>
        <v>0</v>
      </c>
      <c r="G97" s="161">
        <f>IF(ISBLANK('2. In full'!R20),"##BLANK",'2. In full'!R20)</f>
        <v>0</v>
      </c>
      <c r="H97" s="161">
        <f>IF(ISBLANK('2. In full'!Z20),"##BLANK",'2. In full'!Z20)</f>
        <v>0</v>
      </c>
      <c r="I97" s="161">
        <f>IF(ISBLANK('2. In full'!AH20),"##BLANK",'2. In full'!AH20)</f>
        <v>0</v>
      </c>
      <c r="J97" s="161">
        <f>IF(ISBLANK('2. In full'!AP20),"##BLANK",'2. In full'!AP20)</f>
        <v>0</v>
      </c>
      <c r="P97" s="160"/>
    </row>
    <row r="98" spans="1:16" ht="14.45">
      <c r="A98" s="161" t="str">
        <f>Validation!$D$4</f>
        <v>WSH</v>
      </c>
      <c r="B98" s="162" t="str">
        <f>'2. In full'!CR20</f>
        <v>B0006C_M_F</v>
      </c>
      <c r="C98" s="161" t="str">
        <f>INDEX('Dictionary Linked'!$C$2:$C$109, MATCH(F_Outputs!$B98, 'Dictionary Linked'!$A$2:$A$109, 0))</f>
        <v>Additional potable water pumping capacity installed - Maintenance - Allocation in full</v>
      </c>
      <c r="D98" s="161" t="str">
        <f>INDEX('Dictionary Linked'!$D$2:$D$109, MATCH(F_Outputs!$B98, 'Dictionary Linked'!$A$2:$A$109, 0))</f>
        <v>kW</v>
      </c>
      <c r="E98" s="158" t="s">
        <v>384</v>
      </c>
      <c r="F98" s="161">
        <f>IF(ISBLANK('2. In full'!K20),"##BLANK",'2. In full'!K20)</f>
        <v>4.4000000000000004</v>
      </c>
      <c r="G98" s="161">
        <f>IF(ISBLANK('2. In full'!S20),"##BLANK",'2. In full'!S20)</f>
        <v>7</v>
      </c>
      <c r="H98" s="161">
        <f>IF(ISBLANK('2. In full'!AA20),"##BLANK",'2. In full'!AA20)</f>
        <v>36</v>
      </c>
      <c r="I98" s="161">
        <f>IF(ISBLANK('2. In full'!AI20),"##BLANK",'2. In full'!AI20)</f>
        <v>0</v>
      </c>
      <c r="J98" s="161">
        <f>IF(ISBLANK('2. In full'!AQ20),"##BLANK",'2. In full'!AQ20)</f>
        <v>18.3</v>
      </c>
      <c r="P98" s="160"/>
    </row>
    <row r="99" spans="1:16" ht="14.45">
      <c r="A99" s="161" t="str">
        <f>Validation!$D$4</f>
        <v>WSH</v>
      </c>
      <c r="B99" s="162" t="str">
        <f>'2. In full'!CS20</f>
        <v>B0006C_WQ_F</v>
      </c>
      <c r="C99" s="161" t="str">
        <f>INDEX('Dictionary Linked'!$C$2:$C$109, MATCH(F_Outputs!$B99, 'Dictionary Linked'!$A$2:$A$109, 0))</f>
        <v>Additional potable water pumping capacity installed - Water quality - Allocation in full</v>
      </c>
      <c r="D99" s="161" t="str">
        <f>INDEX('Dictionary Linked'!$D$2:$D$109, MATCH(F_Outputs!$B99, 'Dictionary Linked'!$A$2:$A$109, 0))</f>
        <v>kW</v>
      </c>
      <c r="E99" s="158" t="s">
        <v>384</v>
      </c>
      <c r="F99" s="161">
        <f>IF(ISBLANK('2. In full'!L20),"##BLANK",'2. In full'!L20)</f>
        <v>0</v>
      </c>
      <c r="G99" s="161">
        <f>IF(ISBLANK('2. In full'!T20),"##BLANK",'2. In full'!T20)</f>
        <v>0</v>
      </c>
      <c r="H99" s="161">
        <f>IF(ISBLANK('2. In full'!AB20),"##BLANK",'2. In full'!AB20)</f>
        <v>0</v>
      </c>
      <c r="I99" s="161">
        <f>IF(ISBLANK('2. In full'!AJ20),"##BLANK",'2. In full'!AJ20)</f>
        <v>0</v>
      </c>
      <c r="J99" s="161">
        <f>IF(ISBLANK('2. In full'!AR20),"##BLANK",'2. In full'!AR20)</f>
        <v>0</v>
      </c>
      <c r="P99" s="160"/>
    </row>
    <row r="100" spans="1:16" ht="14.45">
      <c r="A100" s="161" t="str">
        <f>Validation!$D$4</f>
        <v>WSH</v>
      </c>
      <c r="B100" s="162" t="str">
        <f>'2. In full'!CM23</f>
        <v>S6020_NRI_P</v>
      </c>
      <c r="C100" s="161" t="str">
        <f>INDEX('Dictionary Linked'!$C$2:$C$109, MATCH(F_Outputs!$B100, 'Dictionary Linked'!$A$2:$A$109, 0))</f>
        <v>New pumping stations built on sewerage network - Network reinforcement (Incumbent) - Proportional allocation</v>
      </c>
      <c r="D100" s="161" t="str">
        <f>INDEX('Dictionary Linked'!$D$2:$D$109, MATCH(F_Outputs!$B100, 'Dictionary Linked'!$A$2:$A$109, 0))</f>
        <v>nr</v>
      </c>
      <c r="E100" s="158" t="s">
        <v>384</v>
      </c>
      <c r="F100" s="161">
        <f>IF(ISBLANK('2. In full'!F23),"##BLANK",'2. In full'!F23)</f>
        <v>0</v>
      </c>
      <c r="G100" s="161">
        <f>IF(ISBLANK('2. In full'!N23),"##BLANK",'2. In full'!N23)</f>
        <v>1</v>
      </c>
      <c r="H100" s="161">
        <f>IF(ISBLANK('2. In full'!V23),"##BLANK",'2. In full'!V23)</f>
        <v>0</v>
      </c>
      <c r="I100" s="161">
        <f>IF(ISBLANK('2. In full'!AD23),"##BLANK",'2. In full'!AD23)</f>
        <v>0</v>
      </c>
      <c r="J100" s="161">
        <f>IF(ISBLANK('2. In full'!AL23),"##BLANK",'2. In full'!AL23)</f>
        <v>1</v>
      </c>
      <c r="P100" s="160"/>
    </row>
    <row r="101" spans="1:16" ht="14.45">
      <c r="A101" s="161" t="str">
        <f>Validation!$D$4</f>
        <v>WSH</v>
      </c>
      <c r="B101" s="162" t="str">
        <f>'2. In full'!CN23</f>
        <v>S6020_NRSL_P</v>
      </c>
      <c r="C101" s="161" t="str">
        <f>INDEX('Dictionary Linked'!$C$2:$C$109, MATCH(F_Outputs!$B101, 'Dictionary Linked'!$A$2:$A$109, 0))</f>
        <v>New pumping stations built on sewerage network - Network reinforcement (Self-lay adoptions) - Proportional allocation</v>
      </c>
      <c r="D101" s="161" t="str">
        <f>INDEX('Dictionary Linked'!$D$2:$D$109, MATCH(F_Outputs!$B101, 'Dictionary Linked'!$A$2:$A$109, 0))</f>
        <v>nr</v>
      </c>
      <c r="E101" s="158" t="s">
        <v>384</v>
      </c>
      <c r="F101" s="161">
        <f>IF(ISBLANK('2. In full'!G23),"##BLANK",'2. In full'!G23)</f>
        <v>0</v>
      </c>
      <c r="G101" s="161">
        <f>IF(ISBLANK('2. In full'!O23),"##BLANK",'2. In full'!O23)</f>
        <v>0</v>
      </c>
      <c r="H101" s="161">
        <f>IF(ISBLANK('2. In full'!W23),"##BLANK",'2. In full'!W23)</f>
        <v>0</v>
      </c>
      <c r="I101" s="161">
        <f>IF(ISBLANK('2. In full'!AE23),"##BLANK",'2. In full'!AE23)</f>
        <v>0</v>
      </c>
      <c r="J101" s="161">
        <f>IF(ISBLANK('2. In full'!AM23),"##BLANK",'2. In full'!AM23)</f>
        <v>0</v>
      </c>
      <c r="P101" s="160"/>
    </row>
    <row r="102" spans="1:16" ht="14.45">
      <c r="A102" s="161" t="str">
        <f>Validation!$D$4</f>
        <v>WSH</v>
      </c>
      <c r="B102" s="162" t="str">
        <f>'2. In full'!CQ23</f>
        <v>S6020_R_P</v>
      </c>
      <c r="C102" s="161" t="str">
        <f>INDEX('Dictionary Linked'!$C$2:$C$109, MATCH(F_Outputs!$B102, 'Dictionary Linked'!$A$2:$A$109, 0))</f>
        <v>New pumping stations built on sewerage network - Resilience - Proportional allocation</v>
      </c>
      <c r="D102" s="161" t="str">
        <f>INDEX('Dictionary Linked'!$D$2:$D$109, MATCH(F_Outputs!$B102, 'Dictionary Linked'!$A$2:$A$109, 0))</f>
        <v>nr</v>
      </c>
      <c r="E102" s="158" t="s">
        <v>384</v>
      </c>
      <c r="F102" s="161">
        <f>IF(ISBLANK('2. In full'!J23),"##BLANK",'2. In full'!J23)</f>
        <v>0</v>
      </c>
      <c r="G102" s="161">
        <f>IF(ISBLANK('2. In full'!R23),"##BLANK",'2. In full'!R23)</f>
        <v>0</v>
      </c>
      <c r="H102" s="161">
        <f>IF(ISBLANK('2. In full'!Z23),"##BLANK",'2. In full'!Z23)</f>
        <v>0</v>
      </c>
      <c r="I102" s="161">
        <f>IF(ISBLANK('2. In full'!AH23),"##BLANK",'2. In full'!AH23)</f>
        <v>1</v>
      </c>
      <c r="J102" s="161">
        <f>IF(ISBLANK('2. In full'!AP23),"##BLANK",'2. In full'!AP23)</f>
        <v>0</v>
      </c>
      <c r="P102" s="160"/>
    </row>
    <row r="103" spans="1:16" ht="14.45">
      <c r="A103" s="161" t="str">
        <f>Validation!$D$4</f>
        <v>WSH</v>
      </c>
      <c r="B103" s="162" t="str">
        <f>'2. In full'!CR23</f>
        <v>S6020_M_P</v>
      </c>
      <c r="C103" s="161" t="str">
        <f>INDEX('Dictionary Linked'!$C$2:$C$109, MATCH(F_Outputs!$B103, 'Dictionary Linked'!$A$2:$A$109, 0))</f>
        <v>New pumping stations built on sewerage network - Maintenance - Proportional allocation</v>
      </c>
      <c r="D103" s="161" t="str">
        <f>INDEX('Dictionary Linked'!$D$2:$D$109, MATCH(F_Outputs!$B103, 'Dictionary Linked'!$A$2:$A$109, 0))</f>
        <v>nr</v>
      </c>
      <c r="E103" s="158" t="s">
        <v>384</v>
      </c>
      <c r="F103" s="161">
        <f>IF(ISBLANK('2. In full'!K23),"##BLANK",'2. In full'!K23)</f>
        <v>0</v>
      </c>
      <c r="G103" s="161">
        <f>IF(ISBLANK('2. In full'!S23),"##BLANK",'2. In full'!S23)</f>
        <v>0</v>
      </c>
      <c r="H103" s="161">
        <f>IF(ISBLANK('2. In full'!AA23),"##BLANK",'2. In full'!AA23)</f>
        <v>0</v>
      </c>
      <c r="I103" s="161">
        <f>IF(ISBLANK('2. In full'!AI23),"##BLANK",'2. In full'!AI23)</f>
        <v>1</v>
      </c>
      <c r="J103" s="161">
        <f>IF(ISBLANK('2. In full'!AQ23),"##BLANK",'2. In full'!AQ23)</f>
        <v>0</v>
      </c>
      <c r="P103" s="160"/>
    </row>
    <row r="104" spans="1:16" ht="14.45">
      <c r="A104" s="161" t="str">
        <f>Validation!$D$4</f>
        <v>WSH</v>
      </c>
      <c r="B104" s="162" t="str">
        <f>'2. In full'!CM24</f>
        <v>S6021_NRI_P</v>
      </c>
      <c r="C104" s="161" t="str">
        <f>INDEX('Dictionary Linked'!$C$2:$C$109, MATCH(F_Outputs!$B104, 'Dictionary Linked'!$A$2:$A$109, 0))</f>
        <v>Existing stations upsized on sewerage network - Network reinforcement (Incumbent) - Proportional allocation</v>
      </c>
      <c r="D104" s="161" t="str">
        <f>INDEX('Dictionary Linked'!$D$2:$D$109, MATCH(F_Outputs!$B104, 'Dictionary Linked'!$A$2:$A$109, 0))</f>
        <v>nr</v>
      </c>
      <c r="E104" s="158" t="s">
        <v>384</v>
      </c>
      <c r="F104" s="161">
        <f>IF(ISBLANK('2. In full'!F24),"##BLANK",'2. In full'!F24)</f>
        <v>0</v>
      </c>
      <c r="G104" s="161">
        <f>IF(ISBLANK('2. In full'!N24),"##BLANK",'2. In full'!N24)</f>
        <v>1</v>
      </c>
      <c r="H104" s="161">
        <f>IF(ISBLANK('2. In full'!V24),"##BLANK",'2. In full'!V24)</f>
        <v>0</v>
      </c>
      <c r="I104" s="161">
        <f>IF(ISBLANK('2. In full'!AD24),"##BLANK",'2. In full'!AD24)</f>
        <v>0</v>
      </c>
      <c r="J104" s="161">
        <f>IF(ISBLANK('2. In full'!AL24),"##BLANK",'2. In full'!AL24)</f>
        <v>1</v>
      </c>
      <c r="P104" s="160"/>
    </row>
    <row r="105" spans="1:16" ht="14.45">
      <c r="A105" s="161" t="str">
        <f>Validation!$D$4</f>
        <v>WSH</v>
      </c>
      <c r="B105" s="162" t="str">
        <f>'2. In full'!CN24</f>
        <v>S6021_NRSL_P</v>
      </c>
      <c r="C105" s="161" t="str">
        <f>INDEX('Dictionary Linked'!$C$2:$C$109, MATCH(F_Outputs!$B105, 'Dictionary Linked'!$A$2:$A$109, 0))</f>
        <v>Existing stations upsized on sewerage network - Network reinforcement (Self-lay adoptions) - Proportional allocation</v>
      </c>
      <c r="D105" s="161" t="str">
        <f>INDEX('Dictionary Linked'!$D$2:$D$109, MATCH(F_Outputs!$B105, 'Dictionary Linked'!$A$2:$A$109, 0))</f>
        <v>nr</v>
      </c>
      <c r="E105" s="158" t="s">
        <v>384</v>
      </c>
      <c r="F105" s="161">
        <f>IF(ISBLANK('2. In full'!G24),"##BLANK",'2. In full'!G24)</f>
        <v>0</v>
      </c>
      <c r="G105" s="161">
        <f>IF(ISBLANK('2. In full'!O24),"##BLANK",'2. In full'!O24)</f>
        <v>0</v>
      </c>
      <c r="H105" s="161">
        <f>IF(ISBLANK('2. In full'!W24),"##BLANK",'2. In full'!W24)</f>
        <v>0</v>
      </c>
      <c r="I105" s="161">
        <f>IF(ISBLANK('2. In full'!AE24),"##BLANK",'2. In full'!AE24)</f>
        <v>0</v>
      </c>
      <c r="J105" s="161">
        <f>IF(ISBLANK('2. In full'!AM24),"##BLANK",'2. In full'!AM24)</f>
        <v>0</v>
      </c>
      <c r="P105" s="160"/>
    </row>
    <row r="106" spans="1:16" ht="14.45">
      <c r="A106" s="161" t="str">
        <f>Validation!$D$4</f>
        <v>WSH</v>
      </c>
      <c r="B106" s="162" t="str">
        <f>'2. In full'!CQ24</f>
        <v>S6021_R_P</v>
      </c>
      <c r="C106" s="161" t="str">
        <f>INDEX('Dictionary Linked'!$C$2:$C$109, MATCH(F_Outputs!$B106, 'Dictionary Linked'!$A$2:$A$109, 0))</f>
        <v>Existing stations upsized on sewerage network - Resilience - Proportional allocation</v>
      </c>
      <c r="D106" s="161" t="str">
        <f>INDEX('Dictionary Linked'!$D$2:$D$109, MATCH(F_Outputs!$B106, 'Dictionary Linked'!$A$2:$A$109, 0))</f>
        <v>nr</v>
      </c>
      <c r="E106" s="158" t="s">
        <v>384</v>
      </c>
      <c r="F106" s="161">
        <f>IF(ISBLANK('2. In full'!J24),"##BLANK",'2. In full'!J24)</f>
        <v>0</v>
      </c>
      <c r="G106" s="161">
        <f>IF(ISBLANK('2. In full'!R24),"##BLANK",'2. In full'!R24)</f>
        <v>0</v>
      </c>
      <c r="H106" s="161">
        <f>IF(ISBLANK('2. In full'!Z24),"##BLANK",'2. In full'!Z24)</f>
        <v>0</v>
      </c>
      <c r="I106" s="161">
        <f>IF(ISBLANK('2. In full'!AH24),"##BLANK",'2. In full'!AH24)</f>
        <v>0</v>
      </c>
      <c r="J106" s="161">
        <f>IF(ISBLANK('2. In full'!AP24),"##BLANK",'2. In full'!AP24)</f>
        <v>1</v>
      </c>
    </row>
    <row r="107" spans="1:16" ht="14.45">
      <c r="A107" s="161" t="str">
        <f>Validation!$D$4</f>
        <v>WSH</v>
      </c>
      <c r="B107" s="162" t="str">
        <f>'2. In full'!CR24</f>
        <v>S6021_M_P</v>
      </c>
      <c r="C107" s="161" t="str">
        <f>INDEX('Dictionary Linked'!$C$2:$C$109, MATCH(F_Outputs!$B107, 'Dictionary Linked'!$A$2:$A$109, 0))</f>
        <v>Existing stations upsized on sewerage network - Maintenance - Proportional allocation</v>
      </c>
      <c r="D107" s="161" t="str">
        <f>INDEX('Dictionary Linked'!$D$2:$D$109, MATCH(F_Outputs!$B107, 'Dictionary Linked'!$A$2:$A$109, 0))</f>
        <v>nr</v>
      </c>
      <c r="E107" s="158" t="s">
        <v>384</v>
      </c>
      <c r="F107" s="161">
        <f>IF(ISBLANK('2. In full'!K24),"##BLANK",'2. In full'!K24)</f>
        <v>0</v>
      </c>
      <c r="G107" s="161">
        <f>IF(ISBLANK('2. In full'!S24),"##BLANK",'2. In full'!S24)</f>
        <v>1</v>
      </c>
      <c r="H107" s="161">
        <f>IF(ISBLANK('2. In full'!AA24),"##BLANK",'2. In full'!AA24)</f>
        <v>0</v>
      </c>
      <c r="I107" s="161">
        <f>IF(ISBLANK('2. In full'!AI24),"##BLANK",'2. In full'!AI24)</f>
        <v>0</v>
      </c>
      <c r="J107" s="161">
        <f>IF(ISBLANK('2. In full'!AQ24),"##BLANK",'2. In full'!AQ24)</f>
        <v>1</v>
      </c>
    </row>
    <row r="108" spans="1:16" ht="14.45">
      <c r="A108" s="161" t="str">
        <f>Validation!$D$4</f>
        <v>WSH</v>
      </c>
      <c r="B108" s="162" t="str">
        <f>'2. In full'!CM25</f>
        <v>S4028_NRI_P</v>
      </c>
      <c r="C108" s="161" t="str">
        <f>INDEX('Dictionary Linked'!$C$2:$C$109, MATCH(F_Outputs!$B108, 'Dictionary Linked'!$A$2:$A$109, 0))</f>
        <v>New pumping capacity installed on sewerage network - Network reinforcement (Incumbent) - Proportional allocation</v>
      </c>
      <c r="D108" s="161" t="str">
        <f>INDEX('Dictionary Linked'!$D$2:$D$109, MATCH(F_Outputs!$B108, 'Dictionary Linked'!$A$2:$A$109, 0))</f>
        <v>kW</v>
      </c>
      <c r="E108" s="158" t="s">
        <v>384</v>
      </c>
      <c r="F108" s="161">
        <f>IF(ISBLANK('2. In full'!F25),"##BLANK",'2. In full'!F25)</f>
        <v>0</v>
      </c>
      <c r="G108" s="161">
        <f>IF(ISBLANK('2. In full'!N25),"##BLANK",'2. In full'!N25)</f>
        <v>14.8</v>
      </c>
      <c r="H108" s="161">
        <f>IF(ISBLANK('2. In full'!V25),"##BLANK",'2. In full'!V25)</f>
        <v>0</v>
      </c>
      <c r="I108" s="161">
        <f>IF(ISBLANK('2. In full'!AD25),"##BLANK",'2. In full'!AD25)</f>
        <v>0</v>
      </c>
      <c r="J108" s="161">
        <f>IF(ISBLANK('2. In full'!AL25),"##BLANK",'2. In full'!AL25)</f>
        <v>9.4</v>
      </c>
    </row>
    <row r="109" spans="1:16" ht="14.45">
      <c r="A109" s="161" t="str">
        <f>Validation!$D$4</f>
        <v>WSH</v>
      </c>
      <c r="B109" s="162" t="str">
        <f>'2. In full'!CN25</f>
        <v>S4028_NRSL_P</v>
      </c>
      <c r="C109" s="161" t="str">
        <f>INDEX('Dictionary Linked'!$C$2:$C$109, MATCH(F_Outputs!$B109, 'Dictionary Linked'!$A$2:$A$109, 0))</f>
        <v>New pumping capacity installed on sewerage network - Network reinforcement (Self-lay adoptions) - Proportional allocation</v>
      </c>
      <c r="D109" s="161" t="str">
        <f>INDEX('Dictionary Linked'!$D$2:$D$109, MATCH(F_Outputs!$B109, 'Dictionary Linked'!$A$2:$A$109, 0))</f>
        <v>kW</v>
      </c>
      <c r="E109" s="158" t="s">
        <v>384</v>
      </c>
      <c r="F109" s="161">
        <f>IF(ISBLANK('2. In full'!G25),"##BLANK",'2. In full'!G25)</f>
        <v>0</v>
      </c>
      <c r="G109" s="161">
        <f>IF(ISBLANK('2. In full'!O25),"##BLANK",'2. In full'!O25)</f>
        <v>0</v>
      </c>
      <c r="H109" s="161">
        <f>IF(ISBLANK('2. In full'!W25),"##BLANK",'2. In full'!W25)</f>
        <v>0</v>
      </c>
      <c r="I109" s="161">
        <f>IF(ISBLANK('2. In full'!AE25),"##BLANK",'2. In full'!AE25)</f>
        <v>0</v>
      </c>
      <c r="J109" s="161">
        <f>IF(ISBLANK('2. In full'!AM25),"##BLANK",'2. In full'!AM25)</f>
        <v>0</v>
      </c>
    </row>
    <row r="110" spans="1:16" ht="14.45">
      <c r="A110" s="161" t="str">
        <f>Validation!$D$4</f>
        <v>WSH</v>
      </c>
      <c r="B110" s="162" t="str">
        <f>'2. In full'!CQ25</f>
        <v>S4028_R_P</v>
      </c>
      <c r="C110" s="161" t="str">
        <f>INDEX('Dictionary Linked'!$C$2:$C$109, MATCH(F_Outputs!$B110, 'Dictionary Linked'!$A$2:$A$109, 0))</f>
        <v>New pumping capacity installed on sewerage network - Resilience - Proportional allocation</v>
      </c>
      <c r="D110" s="161" t="str">
        <f>INDEX('Dictionary Linked'!$D$2:$D$109, MATCH(F_Outputs!$B110, 'Dictionary Linked'!$A$2:$A$109, 0))</f>
        <v>kW</v>
      </c>
      <c r="E110" s="158" t="s">
        <v>384</v>
      </c>
      <c r="F110" s="161">
        <f>IF(ISBLANK('2. In full'!J25),"##BLANK",'2. In full'!J25)</f>
        <v>0</v>
      </c>
      <c r="G110" s="161">
        <f>IF(ISBLANK('2. In full'!R25),"##BLANK",'2. In full'!R25)</f>
        <v>0</v>
      </c>
      <c r="H110" s="161">
        <f>IF(ISBLANK('2. In full'!Z25),"##BLANK",'2. In full'!Z25)</f>
        <v>0</v>
      </c>
      <c r="I110" s="161">
        <f>IF(ISBLANK('2. In full'!AH25),"##BLANK",'2. In full'!AH25)</f>
        <v>96</v>
      </c>
      <c r="J110" s="161">
        <f>IF(ISBLANK('2. In full'!AP25),"##BLANK",'2. In full'!AP25)</f>
        <v>313</v>
      </c>
    </row>
    <row r="111" spans="1:16" ht="14.45">
      <c r="A111" s="161" t="str">
        <f>Validation!$D$4</f>
        <v>WSH</v>
      </c>
      <c r="B111" s="162" t="str">
        <f>'2. In full'!CR25</f>
        <v>S4028_M_P</v>
      </c>
      <c r="C111" s="161" t="str">
        <f>INDEX('Dictionary Linked'!$C$2:$C$109, MATCH(F_Outputs!$B111, 'Dictionary Linked'!$A$2:$A$109, 0))</f>
        <v>New pumping capacity installed on sewerage network - Maintenance - Proportional allocation</v>
      </c>
      <c r="D111" s="161" t="str">
        <f>INDEX('Dictionary Linked'!$D$2:$D$109, MATCH(F_Outputs!$B111, 'Dictionary Linked'!$A$2:$A$109, 0))</f>
        <v>kW</v>
      </c>
      <c r="E111" s="158" t="s">
        <v>384</v>
      </c>
      <c r="F111" s="161">
        <f>IF(ISBLANK('2. In full'!K25),"##BLANK",'2. In full'!K25)</f>
        <v>0</v>
      </c>
      <c r="G111" s="161">
        <f>IF(ISBLANK('2. In full'!S25),"##BLANK",'2. In full'!S25)</f>
        <v>3</v>
      </c>
      <c r="H111" s="161">
        <f>IF(ISBLANK('2. In full'!AA25),"##BLANK",'2. In full'!AA25)</f>
        <v>0</v>
      </c>
      <c r="I111" s="161">
        <f>IF(ISBLANK('2. In full'!AI25),"##BLANK",'2. In full'!AI25)</f>
        <v>96</v>
      </c>
      <c r="J111" s="161">
        <f>IF(ISBLANK('2. In full'!AQ25),"##BLANK",'2. In full'!AQ25)</f>
        <v>313</v>
      </c>
    </row>
  </sheetData>
  <conditionalFormatting sqref="C2:E3 E4:E111">
    <cfRule type="expression" dxfId="4" priority="6">
      <formula>$C2="New Bon"</formula>
    </cfRule>
  </conditionalFormatting>
  <conditionalFormatting sqref="B2:B3">
    <cfRule type="expression" dxfId="3" priority="4">
      <formula>$C2="New Bon"</formula>
    </cfRule>
  </conditionalFormatting>
  <conditionalFormatting sqref="B2:B3">
    <cfRule type="duplicateValues" dxfId="2" priority="5"/>
  </conditionalFormatting>
  <conditionalFormatting sqref="B2:B3">
    <cfRule type="duplicateValues" dxfId="1" priority="2"/>
    <cfRule type="duplicateValues" dxfId="0" priority="3"/>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487bced-9dcb-4901-8c0d-3173d64ce641">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D331A18386D4BA65D0138479B2470" ma:contentTypeVersion="8" ma:contentTypeDescription="Create a new document." ma:contentTypeScope="" ma:versionID="3cddf0bc533b007f2a35414d85aca52f">
  <xsd:schema xmlns:xsd="http://www.w3.org/2001/XMLSchema" xmlns:xs="http://www.w3.org/2001/XMLSchema" xmlns:p="http://schemas.microsoft.com/office/2006/metadata/properties" xmlns:ns2="3869d23c-bbd8-4a9d-bdc6-f0e65bbeacd5" xmlns:ns3="b487bced-9dcb-4901-8c0d-3173d64ce641" targetNamespace="http://schemas.microsoft.com/office/2006/metadata/properties" ma:root="true" ma:fieldsID="bd41da1be63e7a4c19bbf51b1d3de0f9" ns2:_="" ns3:_="">
    <xsd:import namespace="3869d23c-bbd8-4a9d-bdc6-f0e65bbeacd5"/>
    <xsd:import namespace="b487bced-9dcb-4901-8c0d-3173d64ce6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9d23c-bbd8-4a9d-bdc6-f0e65bbeac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87bced-9dcb-4901-8c0d-3173d64ce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44841B-D39C-4B2C-93D2-5B5388241532}"/>
</file>

<file path=customXml/itemProps2.xml><?xml version="1.0" encoding="utf-8"?>
<ds:datastoreItem xmlns:ds="http://schemas.openxmlformats.org/officeDocument/2006/customXml" ds:itemID="{EF223C00-6A98-45F7-A6E1-5AA279BABA06}"/>
</file>

<file path=customXml/itemProps3.xml><?xml version="1.0" encoding="utf-8"?>
<ds:datastoreItem xmlns:ds="http://schemas.openxmlformats.org/officeDocument/2006/customXml" ds:itemID="{E940EFB8-9C57-4D4E-BD7A-947E9A65C5DB}"/>
</file>

<file path=docProps/app.xml><?xml version="1.0" encoding="utf-8"?>
<Properties xmlns="http://schemas.openxmlformats.org/officeDocument/2006/extended-properties" xmlns:vt="http://schemas.openxmlformats.org/officeDocument/2006/docPropsVTypes">
  <Application>Microsoft Excel Online</Application>
  <Manager/>
  <Company>Water Services Regulation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Robert Thorp</dc:creator>
  <cp:keywords/>
  <dc:description/>
  <cp:lastModifiedBy>James Holman</cp:lastModifiedBy>
  <cp:revision/>
  <dcterms:created xsi:type="dcterms:W3CDTF">2015-02-10T14:45:54Z</dcterms:created>
  <dcterms:modified xsi:type="dcterms:W3CDTF">2022-08-25T14:22:43Z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0x010100106D331A18386D4BA65D0138479B2470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OfwatPolicyType">
    <vt:lpwstr>2;#Form|370855c6-d98d-422f-af45-033b01692a3f</vt:lpwstr>
  </property>
  <property fmtid="{D5CDD505-2E9C-101B-9397-08002B2CF9AE}" pid="13" name="OfwatPolicyTopic">
    <vt:lpwstr/>
  </property>
  <property fmtid="{D5CDD505-2E9C-101B-9397-08002B2CF9AE}" pid="14" name="OfwatPolicyCategory">
    <vt:lpwstr>3;#All Ofwat|818d8686-f149-4d61-afd2-beebc820126a</vt:lpwstr>
  </property>
  <property fmtid="{D5CDD505-2E9C-101B-9397-08002B2CF9AE}" pid="15" name="j014a7bd3fd34d828fc493e84f684b49">
    <vt:lpwstr>New Appointees|c51cea83-1ff6-43b7-857c-df9dbc00f9a0</vt:lpwstr>
  </property>
  <property fmtid="{D5CDD505-2E9C-101B-9397-08002B2CF9AE}" pid="16" name="Meeting">
    <vt:lpwstr/>
  </property>
  <property fmtid="{D5CDD505-2E9C-101B-9397-08002B2CF9AE}" pid="17" name="b2faa34e97554b63aaaf45270201a270">
    <vt:lpwstr/>
  </property>
  <property fmtid="{D5CDD505-2E9C-101B-9397-08002B2CF9AE}" pid="18" name="Stakeholder 2">
    <vt:lpwstr>334;#Water only companies (WoCs)|91175171-5b11-464a-af37-f57338f7bff6</vt:lpwstr>
  </property>
  <property fmtid="{D5CDD505-2E9C-101B-9397-08002B2CF9AE}" pid="19" name="TaxCatchAll">
    <vt:lpwstr>1896;#Company performance monitoring ＆ engagement|3cbb2248-aeb0-4f5e-8833-d72f52afb8f0;#334;#Water only companies (WoCs)|91175171-5b11-464a-af37-f57338f7bff6;#25;#Water and wastewater companies (WaSCs)|1f450446-47d1-4fe9-8d64-c249a3be1897;#133;#New Appointees|c51cea83-1ff6-43b7-857c-df9dbc00f9a0;#21;#OFFICIAL|c2540f30-f875-494b-a43f-ebfb5017a6ad</vt:lpwstr>
  </property>
  <property fmtid="{D5CDD505-2E9C-101B-9397-08002B2CF9AE}" pid="20" name="f8aa492165544285b4c7fe9d1b6ad82c">
    <vt:lpwstr>Water only companies (WoCs)|91175171-5b11-464a-af37-f57338f7bff6</vt:lpwstr>
  </property>
  <property fmtid="{D5CDD505-2E9C-101B-9397-08002B2CF9AE}" pid="21" name="Hierarchy">
    <vt:lpwstr/>
  </property>
  <property fmtid="{D5CDD505-2E9C-101B-9397-08002B2CF9AE}" pid="22" name="Collection">
    <vt:lpwstr/>
  </property>
  <property fmtid="{D5CDD505-2E9C-101B-9397-08002B2CF9AE}" pid="23" name="m279c8e365374608a4eb2bb657f838c2">
    <vt:lpwstr/>
  </property>
  <property fmtid="{D5CDD505-2E9C-101B-9397-08002B2CF9AE}" pid="24" name="Stakeholder 5">
    <vt:lpwstr/>
  </property>
  <property fmtid="{D5CDD505-2E9C-101B-9397-08002B2CF9AE}" pid="25" name="Project Code">
    <vt:lpwstr>1896;#Company performance monitoring ＆ engagement|3cbb2248-aeb0-4f5e-8833-d72f52afb8f0</vt:lpwstr>
  </property>
  <property fmtid="{D5CDD505-2E9C-101B-9397-08002B2CF9AE}" pid="26" name="b20f10deb29d4945907115b7b62c5b70">
    <vt:lpwstr/>
  </property>
  <property fmtid="{D5CDD505-2E9C-101B-9397-08002B2CF9AE}" pid="27" name="j7c77f2a1a924badb0d621542422dc19">
    <vt:lpwstr/>
  </property>
  <property fmtid="{D5CDD505-2E9C-101B-9397-08002B2CF9AE}" pid="28" name="Stakeholder 3">
    <vt:lpwstr>133;#New Appointees|c51cea83-1ff6-43b7-857c-df9dbc00f9a0</vt:lpwstr>
  </property>
  <property fmtid="{D5CDD505-2E9C-101B-9397-08002B2CF9AE}" pid="29" name="a9250910d34f4f6d82af870f608babb6">
    <vt:lpwstr>Water and wastewater companies (WaSCs)|1f450446-47d1-4fe9-8d64-c249a3be1897</vt:lpwstr>
  </property>
  <property fmtid="{D5CDD505-2E9C-101B-9397-08002B2CF9AE}" pid="30" name="oe9d4f963f4c420b8d2b35d038476850">
    <vt:lpwstr>Company performance monitoring ＆ engagement|3cbb2248-aeb0-4f5e-8833-d72f52afb8f0</vt:lpwstr>
  </property>
  <property fmtid="{D5CDD505-2E9C-101B-9397-08002B2CF9AE}" pid="31" name="Stakeholder">
    <vt:lpwstr>25;#Water and wastewater companies (WaSCs)|1f450446-47d1-4fe9-8d64-c249a3be1897</vt:lpwstr>
  </property>
  <property fmtid="{D5CDD505-2E9C-101B-9397-08002B2CF9AE}" pid="32" name="Security Classification">
    <vt:lpwstr>21;#OFFICIAL|c2540f30-f875-494b-a43f-ebfb5017a6ad</vt:lpwstr>
  </property>
  <property fmtid="{D5CDD505-2E9C-101B-9397-08002B2CF9AE}" pid="33" name="b128efbe498d4e38a73555a2e7be12ea">
    <vt:lpwstr/>
  </property>
  <property fmtid="{D5CDD505-2E9C-101B-9397-08002B2CF9AE}" pid="34" name="Stakeholder 4">
    <vt:lpwstr/>
  </property>
  <property fmtid="{D5CDD505-2E9C-101B-9397-08002B2CF9AE}" pid="35" name="da4e9ae56afa494a84f353054bd212ec">
    <vt:lpwstr>OFFICIAL|c2540f30-f875-494b-a43f-ebfb5017a6ad</vt:lpwstr>
  </property>
</Properties>
</file>